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งบฐานะการเงิน" sheetId="1" r:id="rId1"/>
    <sheet name="หมายเหตุ  2-3" sheetId="2" r:id="rId2"/>
    <sheet name="หมายเหตุ 4" sheetId="3" r:id="rId3"/>
    <sheet name="หมายเหตุ 5" sheetId="4" r:id="rId4"/>
    <sheet name="หมายเหตุ 6" sheetId="5" r:id="rId5"/>
    <sheet name="รายละเอียดหมายเหตุ 6" sheetId="6" r:id="rId6"/>
    <sheet name="จ่ายจากเงินรายรับและเงินสะสม" sheetId="7" r:id="rId7"/>
    <sheet name="รายละเอียด" sheetId="8" r:id="rId8"/>
  </sheets>
  <definedNames/>
  <calcPr fullCalcOnLoad="1"/>
</workbook>
</file>

<file path=xl/sharedStrings.xml><?xml version="1.0" encoding="utf-8"?>
<sst xmlns="http://schemas.openxmlformats.org/spreadsheetml/2006/main" count="414" uniqueCount="165">
  <si>
    <t>เทศบาลตำบลบ้านเหลื่อม</t>
  </si>
  <si>
    <t>งบแสดฐานะการเงิน</t>
  </si>
  <si>
    <t>ณ  วันที่  30  กันยายน  2558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</si>
  <si>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</si>
  <si>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</si>
  <si>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</si>
  <si>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</si>
  <si>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 ก.ส.ท.</t>
  </si>
  <si>
    <t>หมายเหตุ</t>
  </si>
  <si>
    <t>ลูกหนี้เงินสะสม</t>
  </si>
  <si>
    <t>รวมสินทรัพย์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</si>
  <si>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</si>
  <si>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</si>
  <si>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</si>
  <si>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</si>
  <si>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</si>
  <si>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เจ้าหนี้เงินสะสม</t>
  </si>
  <si>
    <t>รวมหนี้สิน</t>
  </si>
  <si>
    <t>เงินสะสม</t>
  </si>
  <si>
    <t>เงินทุนสำรองสะสม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</si>
  <si>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</si>
  <si>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</si>
  <si>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</si>
  <si>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สำหรับปี  สิ้นสุดวันที่  30  กันยายน  2558</t>
  </si>
  <si>
    <t>จำนวนเงิน</t>
  </si>
  <si>
    <t>รวม</t>
  </si>
  <si>
    <t>เงินสด</t>
  </si>
  <si>
    <t>-</t>
  </si>
  <si>
    <t>โครงการก่อสร้างรางระบายน้ำรูปตัวยู</t>
  </si>
  <si>
    <t>รายได้จากรัฐบาลค้างรับ</t>
  </si>
  <si>
    <t>งบกลาง</t>
  </si>
  <si>
    <t>หมวด</t>
  </si>
  <si>
    <t>แหล่งเงิน</t>
  </si>
  <si>
    <t>ประมาณการ</t>
  </si>
  <si>
    <t>ตั้งแต่วันที่  1  ตุลาคม  2558   ถึง  30  กันยายน  2558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</si>
  <si>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</si>
  <si>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</si>
  <si>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</si>
  <si>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</si>
  <si>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</si>
  <si>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</si>
  <si>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</si>
  <si>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</si>
  <si>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</si>
  <si>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</si>
  <si>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งาน</t>
  </si>
  <si>
    <t>และนันทนาการ</t>
  </si>
  <si>
    <t>แผนงาน</t>
  </si>
  <si>
    <t>บริหาร</t>
  </si>
  <si>
    <t>ทั่วไป</t>
  </si>
  <si>
    <t>การรักษา</t>
  </si>
  <si>
    <t>ความ</t>
  </si>
  <si>
    <t>สงบภายใน</t>
  </si>
  <si>
    <t>การศึกษา</t>
  </si>
  <si>
    <t>สาธารณสุข</t>
  </si>
  <si>
    <t>สังคม</t>
  </si>
  <si>
    <t>สงเคราะห์</t>
  </si>
  <si>
    <t>เคหะและ</t>
  </si>
  <si>
    <t>ชุมชน</t>
  </si>
  <si>
    <t>สร้าง</t>
  </si>
  <si>
    <t>ของชุมชน</t>
  </si>
  <si>
    <t>วัฒนธรรม</t>
  </si>
  <si>
    <t>รายจ่าย</t>
  </si>
  <si>
    <t>รายงานรายจ่ายในการดำเนินงานที่จ่ายจากเงินรายรับ</t>
  </si>
  <si>
    <t>รวมรายจ่าย</t>
  </si>
  <si>
    <t>รายรับ</t>
  </si>
  <si>
    <t>หมวดภาษีอากร</t>
  </si>
  <si>
    <t>หมวดค่ารรมเนียมค่าปรับและใบอนุญาต</t>
  </si>
  <si>
    <t>หมวดรายได้เบ็ดเตล็ด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</si>
  <si>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</si>
  <si>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</si>
  <si>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</si>
  <si>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รวมรายรับ</t>
  </si>
  <si>
    <t>การศาสนา</t>
  </si>
  <si>
    <t>รายงานรายจ่ายในการดำเนินงานที่จ่ายจากเงินรายรับและเงินสะสม</t>
  </si>
  <si>
    <t>รายรับสูงกว่าหรือ(ต่ำกว่า)รายจ่าย</t>
  </si>
  <si>
    <t>รายได้จากทรัพย์สิน</t>
  </si>
  <si>
    <t>ความเข้มแข็ง</t>
  </si>
  <si>
    <t>งบกลาง  (รายละเอียด 1)</t>
  </si>
  <si>
    <t>เงินเดือน (ฝ่ายประจำ) (รายละเอียด 2)</t>
  </si>
  <si>
    <t>ค่าใช้สอย  (รายละเอียด 3)</t>
  </si>
  <si>
    <t>ค่าที่ดินและสิ่งก่อสร้าง  (รายละเอียด 4)</t>
  </si>
  <si>
    <t>รายละเอียดประกอบงบแสดงผลการดำเนินงานที่จ่ายจากเงินรายรับ</t>
  </si>
  <si>
    <t>รายละเอียด 1</t>
  </si>
  <si>
    <t>บาท</t>
  </si>
  <si>
    <t>ประกอบด้วย</t>
  </si>
  <si>
    <t xml:space="preserve"> - จ่ายจากเงินรายรับ</t>
  </si>
  <si>
    <t xml:space="preserve"> - จ่ายจากเงินอุดหนุนระบุวัตถุประสงค์</t>
  </si>
  <si>
    <t>รายละเอียด 4</t>
  </si>
  <si>
    <t>รายละเอียด 3</t>
  </si>
  <si>
    <t>รายละเอียด 2</t>
  </si>
  <si>
    <t xml:space="preserve">งบกลาง  </t>
  </si>
  <si>
    <t>จำนวน</t>
  </si>
  <si>
    <t xml:space="preserve">เงินเดือน (ฝ่ายประจำ) </t>
  </si>
  <si>
    <t>สำหรับปีสิ้นสุดวันที่  30  กันยายน  2558</t>
  </si>
  <si>
    <t>หมายเหตุ  2</t>
  </si>
  <si>
    <t>เงินฝากธนาคาร</t>
  </si>
  <si>
    <t xml:space="preserve">ธนาคาร    ธ.ก.ส.  </t>
  </si>
  <si>
    <t>เลขที่</t>
  </si>
  <si>
    <t>ประเภทออมทรัพย์</t>
  </si>
  <si>
    <t>ธนาคารกรุงไทย</t>
  </si>
  <si>
    <t>ธนาคารออมสิน</t>
  </si>
  <si>
    <t>ประเภทเผื่อเรียก</t>
  </si>
  <si>
    <t>300023270642</t>
  </si>
  <si>
    <t>หมายเหตุ  3</t>
  </si>
  <si>
    <t>เงินอุดหนุนเบี้ยยังชีพผู้สูงอายุ</t>
  </si>
  <si>
    <t>เงินอุดหนุนเบี้ยยังชีพผู้พิการ</t>
  </si>
  <si>
    <t>ค่าตอบแทนพนักงานและเงินประกันสังคม  (ศพด.)</t>
  </si>
  <si>
    <t>หมายเหตุ  4</t>
  </si>
  <si>
    <t>ประเภท</t>
  </si>
  <si>
    <t>โครงการ</t>
  </si>
  <si>
    <t>งบประมาณ</t>
  </si>
  <si>
    <t>บริหารงานทั่วไป</t>
  </si>
  <si>
    <t>บริหารทั่วไป</t>
  </si>
  <si>
    <t>บริหารงานคลัง</t>
  </si>
  <si>
    <t>การรักษาความสงบภายใน</t>
  </si>
  <si>
    <t>บริหารทั่วไปเกี่ยวกับการรักษาความสงบภายใน</t>
  </si>
  <si>
    <t>ค่าตอบแทนผู้ปฏิบัติการอันเป็นประโยชน์ฯ</t>
  </si>
  <si>
    <t>บริหารทั่วไปเกี่ยวกับการศึกษา</t>
  </si>
  <si>
    <t>ระดับก่อนวัยเรียน</t>
  </si>
  <si>
    <t>บริหารทั่วไปเกี่ยวกับสาธารณสุข</t>
  </si>
  <si>
    <t>บริหารทั่วไปเกี่ยวกับเคหะและชุมชน</t>
  </si>
  <si>
    <t>กำจัดขยะมูลฝอยและสิ่งปฏิกูล</t>
  </si>
  <si>
    <t>เงินประโยชน์ตอบแทนอื่นเป็นกรณีพิเศษ</t>
  </si>
  <si>
    <t>เคหะและชุมชน</t>
  </si>
  <si>
    <t>ไฟฟ้าและถนน</t>
  </si>
  <si>
    <t>ค่าตอบแทนพนักงานจ้าง</t>
  </si>
  <si>
    <t>ค่าตอบแทนพนักงานจ้าง  (ตกเบิก)</t>
  </si>
  <si>
    <t>หมายเหตุ  5</t>
  </si>
  <si>
    <t>เงินประกันสัญญา</t>
  </si>
  <si>
    <t>ค่าใช้จ่ายในการจัดเก็บภาษีบำรุงท้องที่  5%</t>
  </si>
  <si>
    <t xml:space="preserve"> </t>
  </si>
  <si>
    <t>หมายเหตุ  6</t>
  </si>
  <si>
    <t>รายรับจริงสูงกว่ารายจ่ายจริง</t>
  </si>
  <si>
    <r>
      <rPr>
        <u val="single"/>
        <sz val="16"/>
        <color indexed="8"/>
        <rFont val="AngsanaUPC"/>
        <family val="1"/>
      </rPr>
      <t>หัก</t>
    </r>
    <r>
      <rPr>
        <sz val="16"/>
        <color indexed="8"/>
        <rFont val="AngsanaUPC"/>
        <family val="1"/>
      </rPr>
      <t xml:space="preserve">  25%</t>
    </r>
  </si>
  <si>
    <t>ของรายรับจริงสูงกว่ารายจ่ายจริง</t>
  </si>
  <si>
    <t>(เงินทุนสำรองเงินสะสม)</t>
  </si>
  <si>
    <t>บวก</t>
  </si>
  <si>
    <t>รับจริงสูงกว่ารายจ่ายจริงหลังหักเงินทุนสำรองเงินสะสม</t>
  </si>
  <si>
    <t>เงินสะสม    1  ตุลาคม  2557</t>
  </si>
  <si>
    <t>เรียกเก็บภาษีเพิ่มเติมของปีเก่า</t>
  </si>
  <si>
    <t>รับคืนค่าครองชีพของปีเก่า</t>
  </si>
  <si>
    <t>เรียกคืนโครงการส่งเสริมคุณธรรมฯ  ปีเก่า</t>
  </si>
  <si>
    <t>หัก</t>
  </si>
  <si>
    <t>จ่ายขาดเงินสะสม</t>
  </si>
  <si>
    <t>เงินสะสม  30  กันยายน   2558</t>
  </si>
  <si>
    <t>เงินสะสม   30  กันยายน  2558  ประกอบด้วย</t>
  </si>
  <si>
    <t>1.  เงินฝาก   ก.ส.ท.</t>
  </si>
  <si>
    <t>2.  เงินสะสมที่สามารถนำไปใช้ได้</t>
  </si>
  <si>
    <t>หมายเหตุประกอบแสดงฐานะการเงิน</t>
  </si>
  <si>
    <t>ที่ได้รับอนุมัติ</t>
  </si>
  <si>
    <t>ก่อหนี้ผูกพัน</t>
  </si>
  <si>
    <t>เบิกจ่ายแล้ว</t>
  </si>
  <si>
    <t>คงเหลือ</t>
  </si>
  <si>
    <t>ยังไม่ก่อหนี้</t>
  </si>
  <si>
    <t>เงินเดือนพนักงาน</t>
  </si>
  <si>
    <t xml:space="preserve">  -</t>
  </si>
  <si>
    <t>เงินบำเหน็จลูกจ้างประจำ</t>
  </si>
  <si>
    <t>โครงการก่อสร้างรางรายบายน้ำรูปตัวยู</t>
  </si>
  <si>
    <t>รายละเอียดแนบท้ายหมายเหตุ  6.1  เงินสะสม</t>
  </si>
  <si>
    <t>................................................</t>
  </si>
  <si>
    <t>นายกเทศมนตรีตำบลบ้านเหลื่อม</t>
  </si>
  <si>
    <t>ปลัดเทศบาล</t>
  </si>
  <si>
    <t>ผู้อำนวยการกองคลัง</t>
  </si>
  <si>
    <t>..........................................      นายกเทศมนตรีตำบลบ้านเหลื่อม                        .........................................    ปลัดเทศบาล                   .........................................    ผู้อำนวยการกองคลัง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</si>
</sst>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sz val="16"/>
      <name val="AngsanaUPC"/>
      <family val="1"/>
    </font>
    <font>
      <u val="single"/>
      <sz val="16"/>
      <color indexed="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u val="single"/>
      <sz val="12"/>
      <color indexed="8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12"/>
      <color theme="1"/>
      <name val="AngsanaUPC"/>
      <family val="1"/>
    </font>
    <font>
      <sz val="12"/>
      <color theme="1"/>
      <name val="AngsanaUPC"/>
      <family val="1"/>
    </font>
    <font>
      <u val="single"/>
      <sz val="12"/>
      <color theme="1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3" fillId="0" borderId="0" xfId="33" applyFont="1" applyAlignment="1">
      <alignment/>
    </xf>
    <xf numFmtId="43" fontId="44" fillId="0" borderId="0" xfId="33" applyFont="1" applyAlignment="1">
      <alignment horizontal="center"/>
    </xf>
    <xf numFmtId="43" fontId="44" fillId="0" borderId="0" xfId="33" applyFont="1" applyAlignment="1">
      <alignment/>
    </xf>
    <xf numFmtId="43" fontId="43" fillId="0" borderId="10" xfId="33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7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18" xfId="0" applyFont="1" applyBorder="1" applyAlignment="1">
      <alignment horizontal="center"/>
    </xf>
    <xf numFmtId="43" fontId="43" fillId="0" borderId="13" xfId="33" applyFont="1" applyBorder="1" applyAlignment="1">
      <alignment/>
    </xf>
    <xf numFmtId="43" fontId="43" fillId="0" borderId="14" xfId="33" applyFont="1" applyBorder="1" applyAlignment="1">
      <alignment/>
    </xf>
    <xf numFmtId="43" fontId="47" fillId="0" borderId="17" xfId="33" applyFont="1" applyBorder="1" applyAlignment="1">
      <alignment horizontal="center"/>
    </xf>
    <xf numFmtId="43" fontId="46" fillId="0" borderId="17" xfId="33" applyFont="1" applyBorder="1" applyAlignment="1">
      <alignment horizontal="center"/>
    </xf>
    <xf numFmtId="43" fontId="46" fillId="0" borderId="17" xfId="33" applyFont="1" applyBorder="1" applyAlignment="1">
      <alignment/>
    </xf>
    <xf numFmtId="43" fontId="46" fillId="0" borderId="13" xfId="33" applyFont="1" applyBorder="1" applyAlignment="1">
      <alignment/>
    </xf>
    <xf numFmtId="43" fontId="46" fillId="0" borderId="13" xfId="33" applyFont="1" applyBorder="1" applyAlignment="1">
      <alignment horizontal="center"/>
    </xf>
    <xf numFmtId="43" fontId="46" fillId="0" borderId="14" xfId="33" applyFont="1" applyBorder="1" applyAlignment="1">
      <alignment/>
    </xf>
    <xf numFmtId="43" fontId="45" fillId="0" borderId="18" xfId="33" applyFont="1" applyBorder="1" applyAlignment="1">
      <alignment/>
    </xf>
    <xf numFmtId="43" fontId="45" fillId="0" borderId="18" xfId="33" applyFont="1" applyBorder="1" applyAlignment="1">
      <alignment/>
    </xf>
    <xf numFmtId="43" fontId="46" fillId="0" borderId="0" xfId="33" applyFont="1" applyAlignment="1">
      <alignment/>
    </xf>
    <xf numFmtId="43" fontId="45" fillId="0" borderId="19" xfId="0" applyNumberFormat="1" applyFont="1" applyBorder="1" applyAlignment="1">
      <alignment/>
    </xf>
    <xf numFmtId="0" fontId="43" fillId="0" borderId="0" xfId="0" applyFont="1" applyAlignment="1" quotePrefix="1">
      <alignment horizontal="center"/>
    </xf>
    <xf numFmtId="43" fontId="44" fillId="0" borderId="20" xfId="33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87" fontId="44" fillId="0" borderId="0" xfId="33" applyNumberFormat="1" applyFont="1" applyAlignment="1">
      <alignment/>
    </xf>
    <xf numFmtId="187" fontId="48" fillId="0" borderId="12" xfId="33" applyNumberFormat="1" applyFont="1" applyBorder="1" applyAlignment="1">
      <alignment/>
    </xf>
    <xf numFmtId="187" fontId="48" fillId="0" borderId="13" xfId="33" applyNumberFormat="1" applyFont="1" applyBorder="1" applyAlignment="1">
      <alignment/>
    </xf>
    <xf numFmtId="187" fontId="48" fillId="0" borderId="14" xfId="33" applyNumberFormat="1" applyFont="1" applyBorder="1" applyAlignment="1">
      <alignment/>
    </xf>
    <xf numFmtId="187" fontId="44" fillId="0" borderId="11" xfId="33" applyNumberFormat="1" applyFont="1" applyBorder="1" applyAlignment="1">
      <alignment/>
    </xf>
    <xf numFmtId="187" fontId="43" fillId="0" borderId="0" xfId="33" applyNumberFormat="1" applyFont="1" applyAlignment="1">
      <alignment/>
    </xf>
    <xf numFmtId="0" fontId="49" fillId="0" borderId="11" xfId="0" applyFont="1" applyBorder="1" applyAlignment="1">
      <alignment horizontal="center"/>
    </xf>
    <xf numFmtId="43" fontId="44" fillId="0" borderId="21" xfId="33" applyFont="1" applyFill="1" applyBorder="1" applyAlignment="1">
      <alignment/>
    </xf>
    <xf numFmtId="43" fontId="4" fillId="0" borderId="20" xfId="33" applyFont="1" applyFill="1" applyBorder="1" applyAlignment="1">
      <alignment/>
    </xf>
    <xf numFmtId="43" fontId="4" fillId="0" borderId="21" xfId="33" applyFont="1" applyFill="1" applyBorder="1" applyAlignment="1">
      <alignment/>
    </xf>
    <xf numFmtId="43" fontId="44" fillId="0" borderId="20" xfId="33" applyFont="1" applyFill="1" applyBorder="1" applyAlignment="1">
      <alignment/>
    </xf>
    <xf numFmtId="43" fontId="43" fillId="0" borderId="0" xfId="0" applyNumberFormat="1" applyFont="1" applyAlignment="1">
      <alignment/>
    </xf>
    <xf numFmtId="43" fontId="44" fillId="0" borderId="20" xfId="0" applyNumberFormat="1" applyFont="1" applyBorder="1" applyAlignment="1">
      <alignment/>
    </xf>
    <xf numFmtId="43" fontId="43" fillId="0" borderId="12" xfId="33" applyFont="1" applyBorder="1" applyAlignment="1">
      <alignment/>
    </xf>
    <xf numFmtId="43" fontId="43" fillId="0" borderId="12" xfId="33" applyFont="1" applyBorder="1" applyAlignment="1">
      <alignment horizontal="center"/>
    </xf>
    <xf numFmtId="43" fontId="43" fillId="0" borderId="12" xfId="33" applyFont="1" applyBorder="1" applyAlignment="1">
      <alignment horizontal="right"/>
    </xf>
    <xf numFmtId="43" fontId="43" fillId="0" borderId="13" xfId="33" applyFont="1" applyBorder="1" applyAlignment="1">
      <alignment horizontal="right"/>
    </xf>
    <xf numFmtId="43" fontId="44" fillId="0" borderId="11" xfId="33" applyFont="1" applyBorder="1" applyAlignment="1">
      <alignment/>
    </xf>
    <xf numFmtId="43" fontId="44" fillId="0" borderId="11" xfId="33" applyFont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2" width="9.00390625" style="1" customWidth="1"/>
    <col min="3" max="3" width="36.421875" style="1" customWidth="1"/>
    <col min="4" max="4" width="9.00390625" style="1" customWidth="1"/>
    <col min="5" max="5" width="18.140625" style="5" customWidth="1"/>
    <col min="6" max="16384" width="9.00390625" style="1" customWidth="1"/>
  </cols>
  <sheetData>
    <row r="1" spans="1:12" ht="23.25">
      <c r="A1" s="62" t="s">
        <v>0</v>
      </c>
      <c r="B1" s="62"/>
      <c r="C1" s="62"/>
      <c r="D1" s="62"/>
      <c r="E1" s="62"/>
      <c r="F1" s="2"/>
      <c r="G1" s="2"/>
      <c r="H1" s="2"/>
      <c r="I1" s="2"/>
      <c r="J1" s="2"/>
      <c r="K1" s="2"/>
      <c r="L1" s="2"/>
    </row>
    <row r="2" spans="1:12" ht="23.25">
      <c r="A2" s="62" t="s">
        <v>1</v>
      </c>
      <c r="B2" s="62"/>
      <c r="C2" s="62"/>
      <c r="D2" s="62"/>
      <c r="E2" s="62"/>
      <c r="F2" s="2"/>
      <c r="G2" s="2"/>
      <c r="H2" s="2"/>
      <c r="I2" s="2"/>
      <c r="J2" s="2"/>
      <c r="K2" s="2"/>
      <c r="L2" s="2"/>
    </row>
    <row r="3" spans="1:12" ht="23.25">
      <c r="A3" s="62" t="s">
        <v>2</v>
      </c>
      <c r="B3" s="62"/>
      <c r="C3" s="62"/>
      <c r="D3" s="62"/>
      <c r="E3" s="62"/>
      <c r="F3" s="2"/>
      <c r="G3" s="2"/>
      <c r="H3" s="2"/>
      <c r="I3" s="2"/>
      <c r="J3" s="2"/>
      <c r="K3" s="2"/>
      <c r="L3" s="2"/>
    </row>
    <row r="4" spans="1:12" ht="23.25">
      <c r="A4" s="3"/>
      <c r="B4" s="3"/>
      <c r="C4" s="3"/>
      <c r="D4" s="3"/>
      <c r="E4" s="6"/>
      <c r="F4" s="2"/>
      <c r="G4" s="2"/>
      <c r="H4" s="2"/>
      <c r="I4" s="2"/>
      <c r="J4" s="2"/>
      <c r="K4" s="2"/>
      <c r="L4" s="2"/>
    </row>
    <row r="5" spans="1:12" ht="23.25">
      <c r="A5" s="2"/>
      <c r="B5" s="2"/>
      <c r="C5" s="2"/>
      <c r="D5" s="3" t="s">
        <v>8</v>
      </c>
      <c r="E5" s="7"/>
      <c r="F5" s="2"/>
      <c r="G5" s="2"/>
      <c r="H5" s="2"/>
      <c r="I5" s="2"/>
      <c r="J5" s="2"/>
      <c r="K5" s="2"/>
      <c r="L5" s="2"/>
    </row>
    <row r="6" spans="1:12" ht="24" thickBot="1">
      <c r="A6" s="2" t="s">
        <v>3</v>
      </c>
      <c r="B6" s="2"/>
      <c r="C6" s="2"/>
      <c r="D6" s="4">
        <v>1</v>
      </c>
      <c r="E6" s="50">
        <v>43497064.78</v>
      </c>
      <c r="F6" s="2"/>
      <c r="G6" s="2"/>
      <c r="H6" s="2"/>
      <c r="I6" s="2"/>
      <c r="J6" s="2"/>
      <c r="K6" s="2"/>
      <c r="L6" s="2"/>
    </row>
    <row r="7" spans="1:12" ht="24" thickTop="1">
      <c r="A7" s="2" t="s">
        <v>4</v>
      </c>
      <c r="B7" s="2"/>
      <c r="C7" s="2"/>
      <c r="D7" s="2"/>
      <c r="E7" s="7"/>
      <c r="F7" s="2"/>
      <c r="G7" s="2"/>
      <c r="H7" s="2"/>
      <c r="I7" s="2"/>
      <c r="J7" s="2"/>
      <c r="K7" s="2"/>
      <c r="L7" s="2"/>
    </row>
    <row r="8" spans="1:12" ht="23.25">
      <c r="A8" s="2"/>
      <c r="B8" s="2" t="s">
        <v>5</v>
      </c>
      <c r="C8" s="2"/>
      <c r="D8" s="2"/>
      <c r="E8" s="7"/>
      <c r="F8" s="2"/>
      <c r="G8" s="2"/>
      <c r="H8" s="2"/>
      <c r="I8" s="2"/>
      <c r="J8" s="2"/>
      <c r="K8" s="2"/>
      <c r="L8" s="2"/>
    </row>
    <row r="9" spans="3:5" ht="23.25">
      <c r="C9" s="1" t="s">
        <v>6</v>
      </c>
      <c r="D9" s="4">
        <v>2</v>
      </c>
      <c r="E9" s="5">
        <v>40518418.15</v>
      </c>
    </row>
    <row r="10" spans="3:5" ht="23.25">
      <c r="C10" s="1" t="s">
        <v>7</v>
      </c>
      <c r="E10" s="5">
        <v>4888996.54</v>
      </c>
    </row>
    <row r="11" spans="3:5" ht="23.25">
      <c r="C11" s="1" t="s">
        <v>29</v>
      </c>
      <c r="D11" s="4">
        <v>3</v>
      </c>
      <c r="E11" s="5">
        <v>276350</v>
      </c>
    </row>
    <row r="12" spans="3:5" ht="23.25">
      <c r="C12" s="1" t="s">
        <v>9</v>
      </c>
      <c r="E12" s="5">
        <v>501150</v>
      </c>
    </row>
    <row r="13" spans="1:5" ht="24" thickBot="1">
      <c r="A13" s="2" t="s">
        <v>10</v>
      </c>
      <c r="E13" s="51">
        <f>SUM(E9:E12)</f>
        <v>46184914.69</v>
      </c>
    </row>
    <row r="14" ht="24" thickTop="1"/>
    <row r="15" spans="1:5" ht="24" thickBot="1">
      <c r="A15" s="2" t="s">
        <v>11</v>
      </c>
      <c r="D15" s="4">
        <v>1</v>
      </c>
      <c r="E15" s="52">
        <v>43497064.78</v>
      </c>
    </row>
    <row r="16" ht="24" thickTop="1">
      <c r="A16" s="2" t="s">
        <v>12</v>
      </c>
    </row>
    <row r="17" ht="23.25">
      <c r="B17" s="2" t="s">
        <v>13</v>
      </c>
    </row>
    <row r="18" spans="3:5" ht="23.25">
      <c r="C18" s="1" t="s">
        <v>14</v>
      </c>
      <c r="D18" s="4">
        <v>4</v>
      </c>
      <c r="E18" s="5">
        <v>1512740</v>
      </c>
    </row>
    <row r="19" spans="3:5" ht="23.25">
      <c r="C19" s="1" t="s">
        <v>15</v>
      </c>
      <c r="D19" s="4">
        <v>5</v>
      </c>
      <c r="E19" s="5">
        <v>102943.01</v>
      </c>
    </row>
    <row r="20" spans="3:5" ht="23.25">
      <c r="C20" s="1" t="s">
        <v>16</v>
      </c>
      <c r="E20" s="8">
        <v>501150</v>
      </c>
    </row>
    <row r="21" spans="2:5" ht="23.25">
      <c r="B21" s="2" t="s">
        <v>17</v>
      </c>
      <c r="E21" s="8">
        <f>SUM(E18:E20)</f>
        <v>2116833.01</v>
      </c>
    </row>
    <row r="22" ht="23.25">
      <c r="A22" s="2" t="s">
        <v>18</v>
      </c>
    </row>
    <row r="23" spans="2:5" ht="23.25">
      <c r="B23" s="1" t="s">
        <v>18</v>
      </c>
      <c r="D23" s="4">
        <v>6</v>
      </c>
      <c r="E23" s="5">
        <v>29340805.67</v>
      </c>
    </row>
    <row r="24" spans="2:5" ht="23.25">
      <c r="B24" s="1" t="s">
        <v>19</v>
      </c>
      <c r="D24" s="4"/>
      <c r="E24" s="8">
        <v>14727276.01</v>
      </c>
    </row>
    <row r="25" spans="2:5" ht="23.25">
      <c r="B25" s="2" t="s">
        <v>20</v>
      </c>
      <c r="E25" s="8">
        <f>SUM(E23:E24)</f>
        <v>44068081.68</v>
      </c>
    </row>
    <row r="26" spans="1:5" ht="24" thickBot="1">
      <c r="A26" s="2" t="s">
        <v>21</v>
      </c>
      <c r="E26" s="53">
        <f>E21+E25</f>
        <v>46184914.69</v>
      </c>
    </row>
    <row r="27" ht="24" thickTop="1"/>
    <row r="28" spans="3:4" ht="23.25">
      <c r="C28" s="4" t="s">
        <v>160</v>
      </c>
      <c r="D28" s="1" t="s">
        <v>161</v>
      </c>
    </row>
    <row r="29" spans="3:4" ht="23.25">
      <c r="C29" s="4" t="s">
        <v>160</v>
      </c>
      <c r="D29" s="1" t="s">
        <v>162</v>
      </c>
    </row>
    <row r="30" spans="3:4" ht="23.25">
      <c r="C30" s="4" t="s">
        <v>160</v>
      </c>
      <c r="D30" s="1" t="s">
        <v>163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zoomScalePageLayoutView="0" workbookViewId="0" topLeftCell="A10">
      <selection activeCell="H11" sqref="H11"/>
    </sheetView>
  </sheetViews>
  <sheetFormatPr defaultColWidth="9.140625" defaultRowHeight="15"/>
  <cols>
    <col min="1" max="1" width="10.00390625" style="1" customWidth="1"/>
    <col min="2" max="2" width="12.140625" style="1" customWidth="1"/>
    <col min="3" max="3" width="13.421875" style="1" customWidth="1"/>
    <col min="4" max="4" width="15.00390625" style="1" customWidth="1"/>
    <col min="5" max="5" width="7.421875" style="1" customWidth="1"/>
    <col min="6" max="6" width="12.140625" style="1" customWidth="1"/>
    <col min="7" max="7" width="18.57421875" style="5" customWidth="1"/>
    <col min="8" max="16384" width="9.00390625" style="1" customWidth="1"/>
  </cols>
  <sheetData>
    <row r="1" spans="1:7" ht="23.25">
      <c r="A1" s="62" t="s">
        <v>0</v>
      </c>
      <c r="B1" s="62"/>
      <c r="C1" s="62"/>
      <c r="D1" s="62"/>
      <c r="E1" s="62"/>
      <c r="F1" s="62"/>
      <c r="G1" s="62"/>
    </row>
    <row r="2" spans="1:7" ht="23.25">
      <c r="A2" s="62" t="s">
        <v>22</v>
      </c>
      <c r="B2" s="62"/>
      <c r="C2" s="62"/>
      <c r="D2" s="62"/>
      <c r="E2" s="62"/>
      <c r="F2" s="62"/>
      <c r="G2" s="62"/>
    </row>
    <row r="3" spans="1:7" ht="23.25">
      <c r="A3" s="62" t="s">
        <v>94</v>
      </c>
      <c r="B3" s="62"/>
      <c r="C3" s="62"/>
      <c r="D3" s="62"/>
      <c r="E3" s="62"/>
      <c r="F3" s="62"/>
      <c r="G3" s="62"/>
    </row>
    <row r="4" spans="1:7" ht="23.25">
      <c r="A4" s="9"/>
      <c r="B4" s="9"/>
      <c r="C4" s="9"/>
      <c r="D4" s="9"/>
      <c r="E4" s="9"/>
      <c r="F4" s="9"/>
      <c r="G4" s="9"/>
    </row>
    <row r="5" spans="1:4" ht="23.25">
      <c r="A5" s="2" t="s">
        <v>95</v>
      </c>
      <c r="B5" s="2" t="s">
        <v>6</v>
      </c>
      <c r="C5" s="2"/>
      <c r="D5" s="2"/>
    </row>
    <row r="6" ht="23.25">
      <c r="B6" s="1" t="s">
        <v>26</v>
      </c>
    </row>
    <row r="7" spans="2:7" ht="23.25">
      <c r="B7" s="1" t="s">
        <v>96</v>
      </c>
      <c r="C7" s="1" t="s">
        <v>97</v>
      </c>
      <c r="D7" s="4" t="s">
        <v>99</v>
      </c>
      <c r="E7" s="4" t="s">
        <v>98</v>
      </c>
      <c r="F7" s="4">
        <v>15682756742</v>
      </c>
      <c r="G7" s="5">
        <v>15374406.34</v>
      </c>
    </row>
    <row r="8" spans="3:7" ht="23.25">
      <c r="C8" s="1" t="s">
        <v>100</v>
      </c>
      <c r="D8" s="4" t="s">
        <v>99</v>
      </c>
      <c r="E8" s="4" t="s">
        <v>98</v>
      </c>
      <c r="F8" s="4">
        <v>3020184096</v>
      </c>
      <c r="G8" s="5">
        <v>4363347.05</v>
      </c>
    </row>
    <row r="9" spans="3:7" ht="23.25">
      <c r="C9" s="1" t="s">
        <v>101</v>
      </c>
      <c r="D9" s="4" t="s">
        <v>102</v>
      </c>
      <c r="E9" s="4" t="s">
        <v>98</v>
      </c>
      <c r="F9" s="35" t="s">
        <v>103</v>
      </c>
      <c r="G9" s="5">
        <v>20780664.76</v>
      </c>
    </row>
    <row r="10" spans="2:7" ht="24" thickBot="1">
      <c r="B10" s="2" t="s">
        <v>25</v>
      </c>
      <c r="G10" s="36">
        <f>SUM(G7:G9)</f>
        <v>40518418.150000006</v>
      </c>
    </row>
    <row r="11" ht="24" thickTop="1"/>
    <row r="12" spans="1:2" ht="23.25">
      <c r="A12" s="2" t="s">
        <v>104</v>
      </c>
      <c r="B12" s="2" t="s">
        <v>29</v>
      </c>
    </row>
    <row r="13" spans="1:7" ht="23.25">
      <c r="A13" s="2"/>
      <c r="B13" s="1" t="s">
        <v>105</v>
      </c>
      <c r="G13" s="5">
        <v>156500</v>
      </c>
    </row>
    <row r="14" spans="1:7" ht="23.25">
      <c r="A14" s="2"/>
      <c r="B14" s="1" t="s">
        <v>106</v>
      </c>
      <c r="G14" s="5">
        <v>335200</v>
      </c>
    </row>
    <row r="15" spans="2:7" ht="23.25">
      <c r="B15" s="1" t="s">
        <v>107</v>
      </c>
      <c r="G15" s="5">
        <v>9450</v>
      </c>
    </row>
    <row r="16" spans="2:7" ht="24" thickBot="1">
      <c r="B16" s="2" t="s">
        <v>25</v>
      </c>
      <c r="G16" s="36">
        <f>SUM(G11:G15)</f>
        <v>501150</v>
      </c>
    </row>
    <row r="17" ht="24" thickTop="1"/>
  </sheetData>
  <sheetProtection/>
  <mergeCells count="3">
    <mergeCell ref="A1:G1"/>
    <mergeCell ref="A2:G2"/>
    <mergeCell ref="A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9.57421875" style="1" customWidth="1"/>
    <col min="2" max="2" width="16.8515625" style="1" bestFit="1" customWidth="1"/>
    <col min="3" max="3" width="29.421875" style="1" customWidth="1"/>
    <col min="4" max="4" width="15.00390625" style="1" customWidth="1"/>
    <col min="5" max="5" width="27.421875" style="1" bestFit="1" customWidth="1"/>
    <col min="6" max="6" width="26.28125" style="1" customWidth="1"/>
    <col min="7" max="7" width="9.140625" style="48" customWidth="1"/>
    <col min="8" max="8" width="2.7109375" style="1" customWidth="1"/>
    <col min="9" max="16384" width="9.00390625" style="1" customWidth="1"/>
  </cols>
  <sheetData>
    <row r="1" spans="1:8" s="2" customFormat="1" ht="23.25">
      <c r="A1" s="62" t="s">
        <v>0</v>
      </c>
      <c r="B1" s="62"/>
      <c r="C1" s="62"/>
      <c r="D1" s="62"/>
      <c r="E1" s="62"/>
      <c r="F1" s="62"/>
      <c r="G1" s="62"/>
      <c r="H1" s="62"/>
    </row>
    <row r="2" spans="1:8" s="2" customFormat="1" ht="23.25">
      <c r="A2" s="62" t="s">
        <v>22</v>
      </c>
      <c r="B2" s="62"/>
      <c r="C2" s="62"/>
      <c r="D2" s="62"/>
      <c r="E2" s="62"/>
      <c r="F2" s="62"/>
      <c r="G2" s="62"/>
      <c r="H2" s="62"/>
    </row>
    <row r="3" spans="1:8" s="2" customFormat="1" ht="23.25">
      <c r="A3" s="62" t="s">
        <v>23</v>
      </c>
      <c r="B3" s="62"/>
      <c r="C3" s="62"/>
      <c r="D3" s="62"/>
      <c r="E3" s="62"/>
      <c r="F3" s="62"/>
      <c r="G3" s="62"/>
      <c r="H3" s="62"/>
    </row>
    <row r="4" spans="1:7" s="2" customFormat="1" ht="23.25">
      <c r="A4" s="2" t="s">
        <v>108</v>
      </c>
      <c r="B4" s="2" t="s">
        <v>14</v>
      </c>
      <c r="G4" s="43"/>
    </row>
    <row r="5" spans="1:8" s="2" customFormat="1" ht="23.25">
      <c r="A5" s="10" t="s">
        <v>32</v>
      </c>
      <c r="B5" s="10" t="s">
        <v>47</v>
      </c>
      <c r="C5" s="10" t="s">
        <v>45</v>
      </c>
      <c r="D5" s="10" t="s">
        <v>31</v>
      </c>
      <c r="E5" s="10" t="s">
        <v>109</v>
      </c>
      <c r="F5" s="10" t="s">
        <v>110</v>
      </c>
      <c r="G5" s="63" t="s">
        <v>24</v>
      </c>
      <c r="H5" s="63"/>
    </row>
    <row r="6" spans="1:8" s="39" customFormat="1" ht="21">
      <c r="A6" s="37" t="s">
        <v>111</v>
      </c>
      <c r="B6" s="38" t="s">
        <v>112</v>
      </c>
      <c r="C6" s="38" t="s">
        <v>113</v>
      </c>
      <c r="D6" s="37" t="s">
        <v>37</v>
      </c>
      <c r="E6" s="38" t="s">
        <v>117</v>
      </c>
      <c r="F6" s="38" t="s">
        <v>123</v>
      </c>
      <c r="G6" s="44">
        <v>210370</v>
      </c>
      <c r="H6" s="37" t="s">
        <v>27</v>
      </c>
    </row>
    <row r="7" spans="1:8" s="39" customFormat="1" ht="21">
      <c r="A7" s="41" t="s">
        <v>111</v>
      </c>
      <c r="B7" s="40" t="s">
        <v>112</v>
      </c>
      <c r="C7" s="40" t="s">
        <v>114</v>
      </c>
      <c r="D7" s="41" t="s">
        <v>37</v>
      </c>
      <c r="E7" s="40" t="s">
        <v>117</v>
      </c>
      <c r="F7" s="40" t="s">
        <v>123</v>
      </c>
      <c r="G7" s="45">
        <v>120520</v>
      </c>
      <c r="H7" s="41" t="s">
        <v>27</v>
      </c>
    </row>
    <row r="8" spans="1:8" s="39" customFormat="1" ht="21">
      <c r="A8" s="41" t="s">
        <v>111</v>
      </c>
      <c r="B8" s="40" t="s">
        <v>115</v>
      </c>
      <c r="C8" s="40" t="s">
        <v>116</v>
      </c>
      <c r="D8" s="41" t="s">
        <v>37</v>
      </c>
      <c r="E8" s="40" t="s">
        <v>117</v>
      </c>
      <c r="F8" s="40" t="s">
        <v>123</v>
      </c>
      <c r="G8" s="45">
        <v>25720</v>
      </c>
      <c r="H8" s="41" t="s">
        <v>27</v>
      </c>
    </row>
    <row r="9" spans="1:8" s="39" customFormat="1" ht="21">
      <c r="A9" s="41" t="s">
        <v>111</v>
      </c>
      <c r="B9" s="40" t="s">
        <v>53</v>
      </c>
      <c r="C9" s="40" t="s">
        <v>118</v>
      </c>
      <c r="D9" s="41" t="s">
        <v>37</v>
      </c>
      <c r="E9" s="40" t="s">
        <v>117</v>
      </c>
      <c r="F9" s="40" t="s">
        <v>123</v>
      </c>
      <c r="G9" s="45">
        <v>10960</v>
      </c>
      <c r="H9" s="41" t="s">
        <v>27</v>
      </c>
    </row>
    <row r="10" spans="1:8" s="39" customFormat="1" ht="21">
      <c r="A10" s="41" t="s">
        <v>111</v>
      </c>
      <c r="B10" s="40" t="s">
        <v>53</v>
      </c>
      <c r="C10" s="40" t="s">
        <v>119</v>
      </c>
      <c r="D10" s="41" t="s">
        <v>37</v>
      </c>
      <c r="E10" s="40" t="s">
        <v>117</v>
      </c>
      <c r="F10" s="40" t="s">
        <v>123</v>
      </c>
      <c r="G10" s="45">
        <v>46380</v>
      </c>
      <c r="H10" s="41" t="s">
        <v>27</v>
      </c>
    </row>
    <row r="11" spans="1:8" s="39" customFormat="1" ht="21">
      <c r="A11" s="41" t="s">
        <v>111</v>
      </c>
      <c r="B11" s="40" t="s">
        <v>54</v>
      </c>
      <c r="C11" s="40" t="s">
        <v>120</v>
      </c>
      <c r="D11" s="41" t="s">
        <v>37</v>
      </c>
      <c r="E11" s="40" t="s">
        <v>117</v>
      </c>
      <c r="F11" s="40" t="s">
        <v>123</v>
      </c>
      <c r="G11" s="45">
        <v>29640</v>
      </c>
      <c r="H11" s="41" t="s">
        <v>27</v>
      </c>
    </row>
    <row r="12" spans="1:8" s="39" customFormat="1" ht="21">
      <c r="A12" s="41" t="s">
        <v>111</v>
      </c>
      <c r="B12" s="40" t="s">
        <v>124</v>
      </c>
      <c r="C12" s="40" t="s">
        <v>121</v>
      </c>
      <c r="D12" s="41" t="s">
        <v>37</v>
      </c>
      <c r="E12" s="40" t="s">
        <v>117</v>
      </c>
      <c r="F12" s="40" t="s">
        <v>123</v>
      </c>
      <c r="G12" s="45">
        <v>51080</v>
      </c>
      <c r="H12" s="41" t="s">
        <v>27</v>
      </c>
    </row>
    <row r="13" spans="1:8" s="39" customFormat="1" ht="21">
      <c r="A13" s="41" t="s">
        <v>111</v>
      </c>
      <c r="B13" s="40" t="s">
        <v>124</v>
      </c>
      <c r="C13" s="40" t="s">
        <v>122</v>
      </c>
      <c r="D13" s="41" t="s">
        <v>37</v>
      </c>
      <c r="E13" s="40" t="s">
        <v>117</v>
      </c>
      <c r="F13" s="40" t="s">
        <v>123</v>
      </c>
      <c r="G13" s="45">
        <v>39990</v>
      </c>
      <c r="H13" s="41" t="s">
        <v>27</v>
      </c>
    </row>
    <row r="14" spans="1:8" s="39" customFormat="1" ht="21">
      <c r="A14" s="41" t="s">
        <v>111</v>
      </c>
      <c r="B14" s="40" t="s">
        <v>124</v>
      </c>
      <c r="C14" s="40" t="s">
        <v>125</v>
      </c>
      <c r="D14" s="40" t="s">
        <v>42</v>
      </c>
      <c r="E14" s="40" t="s">
        <v>42</v>
      </c>
      <c r="F14" s="40" t="s">
        <v>28</v>
      </c>
      <c r="G14" s="45">
        <v>950000</v>
      </c>
      <c r="H14" s="41" t="s">
        <v>27</v>
      </c>
    </row>
    <row r="15" spans="1:8" s="39" customFormat="1" ht="21">
      <c r="A15" s="41" t="s">
        <v>111</v>
      </c>
      <c r="B15" s="40" t="s">
        <v>112</v>
      </c>
      <c r="C15" s="40" t="s">
        <v>113</v>
      </c>
      <c r="D15" s="41" t="s">
        <v>36</v>
      </c>
      <c r="E15" s="40" t="s">
        <v>126</v>
      </c>
      <c r="F15" s="40" t="s">
        <v>127</v>
      </c>
      <c r="G15" s="45">
        <v>7580</v>
      </c>
      <c r="H15" s="41" t="s">
        <v>27</v>
      </c>
    </row>
    <row r="16" spans="1:8" s="39" customFormat="1" ht="21">
      <c r="A16" s="41" t="s">
        <v>111</v>
      </c>
      <c r="B16" s="40" t="s">
        <v>112</v>
      </c>
      <c r="C16" s="40" t="s">
        <v>114</v>
      </c>
      <c r="D16" s="41" t="s">
        <v>36</v>
      </c>
      <c r="E16" s="40" t="s">
        <v>126</v>
      </c>
      <c r="F16" s="40" t="s">
        <v>127</v>
      </c>
      <c r="G16" s="46">
        <v>4100</v>
      </c>
      <c r="H16" s="41" t="s">
        <v>27</v>
      </c>
    </row>
    <row r="17" spans="1:8" s="39" customFormat="1" ht="21">
      <c r="A17" s="41" t="s">
        <v>111</v>
      </c>
      <c r="B17" s="40" t="s">
        <v>53</v>
      </c>
      <c r="C17" s="40" t="s">
        <v>118</v>
      </c>
      <c r="D17" s="41" t="s">
        <v>36</v>
      </c>
      <c r="E17" s="40" t="s">
        <v>126</v>
      </c>
      <c r="F17" s="40" t="s">
        <v>127</v>
      </c>
      <c r="G17" s="46">
        <v>4100</v>
      </c>
      <c r="H17" s="41" t="s">
        <v>27</v>
      </c>
    </row>
    <row r="18" spans="1:8" s="39" customFormat="1" ht="21">
      <c r="A18" s="41" t="s">
        <v>111</v>
      </c>
      <c r="B18" s="40" t="s">
        <v>54</v>
      </c>
      <c r="C18" s="40" t="s">
        <v>120</v>
      </c>
      <c r="D18" s="41" t="s">
        <v>36</v>
      </c>
      <c r="E18" s="40" t="s">
        <v>126</v>
      </c>
      <c r="F18" s="40" t="s">
        <v>127</v>
      </c>
      <c r="G18" s="46">
        <v>4100</v>
      </c>
      <c r="H18" s="41" t="s">
        <v>27</v>
      </c>
    </row>
    <row r="19" spans="1:8" s="39" customFormat="1" ht="21">
      <c r="A19" s="41" t="s">
        <v>111</v>
      </c>
      <c r="B19" s="40" t="s">
        <v>124</v>
      </c>
      <c r="C19" s="40" t="s">
        <v>121</v>
      </c>
      <c r="D19" s="41" t="s">
        <v>36</v>
      </c>
      <c r="E19" s="40" t="s">
        <v>126</v>
      </c>
      <c r="F19" s="40" t="s">
        <v>127</v>
      </c>
      <c r="G19" s="46">
        <v>4100</v>
      </c>
      <c r="H19" s="41" t="s">
        <v>27</v>
      </c>
    </row>
    <row r="20" spans="1:8" s="39" customFormat="1" ht="21">
      <c r="A20" s="41" t="s">
        <v>111</v>
      </c>
      <c r="B20" s="40" t="s">
        <v>124</v>
      </c>
      <c r="C20" s="40" t="s">
        <v>122</v>
      </c>
      <c r="D20" s="41" t="s">
        <v>36</v>
      </c>
      <c r="E20" s="40" t="s">
        <v>126</v>
      </c>
      <c r="F20" s="40" t="s">
        <v>127</v>
      </c>
      <c r="G20" s="46">
        <v>4100</v>
      </c>
      <c r="H20" s="42" t="s">
        <v>27</v>
      </c>
    </row>
    <row r="21" spans="1:8" s="2" customFormat="1" ht="23.25">
      <c r="A21" s="64" t="s">
        <v>25</v>
      </c>
      <c r="B21" s="65"/>
      <c r="C21" s="65"/>
      <c r="D21" s="65"/>
      <c r="E21" s="65"/>
      <c r="F21" s="66"/>
      <c r="G21" s="47">
        <f>SUM(G6:G20)</f>
        <v>1512740</v>
      </c>
      <c r="H21" s="49" t="s">
        <v>27</v>
      </c>
    </row>
  </sheetData>
  <sheetProtection/>
  <mergeCells count="5">
    <mergeCell ref="G5:H5"/>
    <mergeCell ref="A21:F21"/>
    <mergeCell ref="A1:H1"/>
    <mergeCell ref="A2:H2"/>
    <mergeCell ref="A3:H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1.421875" style="1" customWidth="1"/>
    <col min="2" max="2" width="12.140625" style="1" customWidth="1"/>
    <col min="3" max="3" width="13.421875" style="1" customWidth="1"/>
    <col min="4" max="4" width="24.421875" style="1" customWidth="1"/>
    <col min="5" max="5" width="18.57421875" style="5" customWidth="1"/>
    <col min="6" max="16384" width="9.00390625" style="1" customWidth="1"/>
  </cols>
  <sheetData>
    <row r="1" spans="1:5" ht="23.25">
      <c r="A1" s="62" t="s">
        <v>0</v>
      </c>
      <c r="B1" s="62"/>
      <c r="C1" s="62"/>
      <c r="D1" s="62"/>
      <c r="E1" s="62"/>
    </row>
    <row r="2" spans="1:5" ht="23.25">
      <c r="A2" s="62" t="s">
        <v>22</v>
      </c>
      <c r="B2" s="62"/>
      <c r="C2" s="62"/>
      <c r="D2" s="62"/>
      <c r="E2" s="62"/>
    </row>
    <row r="3" spans="1:5" ht="23.25">
      <c r="A3" s="62" t="s">
        <v>94</v>
      </c>
      <c r="B3" s="62"/>
      <c r="C3" s="62"/>
      <c r="D3" s="62"/>
      <c r="E3" s="62"/>
    </row>
    <row r="4" spans="1:5" ht="23.25">
      <c r="A4" s="9"/>
      <c r="B4" s="9"/>
      <c r="C4" s="9"/>
      <c r="D4" s="9"/>
      <c r="E4" s="9"/>
    </row>
    <row r="5" spans="1:4" ht="23.25">
      <c r="A5" s="2" t="s">
        <v>128</v>
      </c>
      <c r="B5" s="2" t="s">
        <v>15</v>
      </c>
      <c r="C5" s="2"/>
      <c r="D5" s="2"/>
    </row>
    <row r="6" spans="2:5" ht="23.25">
      <c r="B6" s="1" t="s">
        <v>129</v>
      </c>
      <c r="E6" s="5">
        <v>70980</v>
      </c>
    </row>
    <row r="7" spans="2:5" ht="23.25">
      <c r="B7" s="1" t="s">
        <v>130</v>
      </c>
      <c r="D7" s="4"/>
      <c r="E7" s="5">
        <v>3613.01</v>
      </c>
    </row>
    <row r="8" spans="2:5" ht="23.25">
      <c r="B8" s="1" t="s">
        <v>131</v>
      </c>
      <c r="D8" s="4"/>
      <c r="E8" s="5">
        <v>28350</v>
      </c>
    </row>
    <row r="9" spans="2:5" ht="24" thickBot="1">
      <c r="B9" s="2" t="s">
        <v>25</v>
      </c>
      <c r="E9" s="36">
        <f>SUM(E7:E8)</f>
        <v>31963.010000000002</v>
      </c>
    </row>
    <row r="10" ht="24" thickTop="1">
      <c r="E10" s="1"/>
    </row>
    <row r="11" ht="23.25">
      <c r="E11" s="1"/>
    </row>
    <row r="12" ht="23.25">
      <c r="E12" s="1"/>
    </row>
    <row r="13" ht="23.25">
      <c r="E13" s="1"/>
    </row>
    <row r="14" ht="23.25">
      <c r="E14" s="1"/>
    </row>
    <row r="15" ht="23.25">
      <c r="E15" s="1"/>
    </row>
    <row r="16" ht="23.25">
      <c r="E16" s="1"/>
    </row>
    <row r="17" ht="23.25"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zoomScalePageLayoutView="0" workbookViewId="0" topLeftCell="A6">
      <selection activeCell="F12" sqref="F12"/>
    </sheetView>
  </sheetViews>
  <sheetFormatPr defaultColWidth="9.140625" defaultRowHeight="15"/>
  <cols>
    <col min="1" max="1" width="10.140625" style="1" customWidth="1"/>
    <col min="2" max="4" width="9.00390625" style="1" customWidth="1"/>
    <col min="5" max="5" width="7.28125" style="1" customWidth="1"/>
    <col min="6" max="6" width="12.421875" style="1" customWidth="1"/>
    <col min="7" max="7" width="12.00390625" style="5" customWidth="1"/>
    <col min="8" max="8" width="12.28125" style="1" customWidth="1"/>
    <col min="9" max="16384" width="9.00390625" style="1" customWidth="1"/>
  </cols>
  <sheetData>
    <row r="1" spans="1:8" s="2" customFormat="1" ht="23.25">
      <c r="A1" s="62" t="s">
        <v>0</v>
      </c>
      <c r="B1" s="62"/>
      <c r="C1" s="62"/>
      <c r="D1" s="62"/>
      <c r="E1" s="62"/>
      <c r="F1" s="62"/>
      <c r="G1" s="62"/>
      <c r="H1" s="62"/>
    </row>
    <row r="2" spans="1:8" s="2" customFormat="1" ht="23.25">
      <c r="A2" s="62" t="s">
        <v>22</v>
      </c>
      <c r="B2" s="62"/>
      <c r="C2" s="62"/>
      <c r="D2" s="62"/>
      <c r="E2" s="62"/>
      <c r="F2" s="62"/>
      <c r="G2" s="62"/>
      <c r="H2" s="62"/>
    </row>
    <row r="3" spans="1:8" s="2" customFormat="1" ht="23.25">
      <c r="A3" s="62" t="s">
        <v>23</v>
      </c>
      <c r="B3" s="62"/>
      <c r="C3" s="62"/>
      <c r="D3" s="62"/>
      <c r="E3" s="62"/>
      <c r="F3" s="62"/>
      <c r="G3" s="62"/>
      <c r="H3" s="62"/>
    </row>
    <row r="4" spans="1:7" s="2" customFormat="1" ht="23.25">
      <c r="A4" s="2" t="s">
        <v>132</v>
      </c>
      <c r="B4" s="2" t="s">
        <v>18</v>
      </c>
      <c r="G4" s="7"/>
    </row>
    <row r="5" spans="1:8" ht="23.25">
      <c r="A5" s="1" t="s">
        <v>139</v>
      </c>
      <c r="H5" s="5">
        <v>24428715.86</v>
      </c>
    </row>
    <row r="6" spans="2:6" ht="23.25">
      <c r="B6" s="1" t="s">
        <v>133</v>
      </c>
      <c r="F6" s="5">
        <v>8450458.24</v>
      </c>
    </row>
    <row r="7" spans="2:6" ht="23.25">
      <c r="B7" s="1" t="s">
        <v>134</v>
      </c>
      <c r="C7" s="1" t="s">
        <v>135</v>
      </c>
      <c r="F7" s="5"/>
    </row>
    <row r="8" spans="3:6" ht="23.25">
      <c r="C8" s="1" t="s">
        <v>136</v>
      </c>
      <c r="F8" s="8">
        <v>2112614.56</v>
      </c>
    </row>
    <row r="9" spans="1:7" ht="23.25">
      <c r="A9" s="1" t="s">
        <v>137</v>
      </c>
      <c r="B9" s="1" t="s">
        <v>138</v>
      </c>
      <c r="G9" s="5">
        <f>F6-F8</f>
        <v>6337843.68</v>
      </c>
    </row>
    <row r="10" spans="2:7" ht="23.25">
      <c r="B10" s="1" t="s">
        <v>14</v>
      </c>
      <c r="G10" s="5">
        <v>933</v>
      </c>
    </row>
    <row r="11" spans="2:7" ht="23.25">
      <c r="B11" s="1" t="s">
        <v>140</v>
      </c>
      <c r="G11" s="5">
        <f>2242.13+1000+1920</f>
        <v>5162.13</v>
      </c>
    </row>
    <row r="12" spans="2:7" ht="23.25">
      <c r="B12" s="1" t="s">
        <v>141</v>
      </c>
      <c r="G12" s="5">
        <f>2000+1000+1000+1000+425+425+5913</f>
        <v>11763</v>
      </c>
    </row>
    <row r="13" spans="2:7" ht="23.25">
      <c r="B13" s="1" t="s">
        <v>142</v>
      </c>
      <c r="G13" s="5">
        <v>9690</v>
      </c>
    </row>
    <row r="14" spans="1:8" ht="23.25">
      <c r="A14" s="1" t="s">
        <v>143</v>
      </c>
      <c r="B14" s="1" t="s">
        <v>144</v>
      </c>
      <c r="G14" s="5">
        <v>-1453302</v>
      </c>
      <c r="H14" s="54">
        <v>4912089.814</v>
      </c>
    </row>
    <row r="15" spans="1:8" ht="24" thickBot="1">
      <c r="A15" s="1" t="s">
        <v>145</v>
      </c>
      <c r="H15" s="55">
        <f>H5+H14</f>
        <v>29340805.674</v>
      </c>
    </row>
    <row r="16" ht="24" thickTop="1"/>
    <row r="17" ht="23.25">
      <c r="A17" s="1" t="s">
        <v>146</v>
      </c>
    </row>
    <row r="18" spans="2:7" ht="23.25">
      <c r="B18" s="1" t="s">
        <v>147</v>
      </c>
      <c r="G18" s="5">
        <v>4888996.54</v>
      </c>
    </row>
    <row r="19" spans="2:7" ht="23.25">
      <c r="B19" s="1" t="s">
        <v>148</v>
      </c>
      <c r="G19" s="5">
        <f>H15-G18</f>
        <v>24451809.134</v>
      </c>
    </row>
    <row r="20" ht="24" thickBot="1">
      <c r="G20" s="36">
        <f>G18+G19</f>
        <v>29340805.674</v>
      </c>
    </row>
    <row r="21" ht="24" thickTop="1"/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zoomScalePageLayoutView="0" workbookViewId="0" topLeftCell="A1">
      <selection activeCell="C5" sqref="C5:C6"/>
    </sheetView>
  </sheetViews>
  <sheetFormatPr defaultColWidth="9.140625" defaultRowHeight="15"/>
  <cols>
    <col min="1" max="1" width="17.00390625" style="1" customWidth="1"/>
    <col min="2" max="2" width="18.57421875" style="1" bestFit="1" customWidth="1"/>
    <col min="3" max="3" width="28.28125" style="1" customWidth="1"/>
    <col min="4" max="4" width="11.421875" style="1" customWidth="1"/>
    <col min="5" max="5" width="3.28125" style="1" customWidth="1"/>
    <col min="6" max="6" width="11.8515625" style="1" customWidth="1"/>
    <col min="7" max="7" width="3.140625" style="1" customWidth="1"/>
    <col min="8" max="8" width="11.7109375" style="1" customWidth="1"/>
    <col min="9" max="9" width="3.140625" style="1" customWidth="1"/>
    <col min="10" max="10" width="10.00390625" style="1" customWidth="1"/>
    <col min="11" max="11" width="2.7109375" style="1" customWidth="1"/>
    <col min="12" max="12" width="8.28125" style="1" customWidth="1"/>
    <col min="13" max="13" width="2.8515625" style="1" customWidth="1"/>
    <col min="14" max="16384" width="9.00390625" style="1" customWidth="1"/>
  </cols>
  <sheetData>
    <row r="1" spans="1:13" s="2" customFormat="1" ht="23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2" customFormat="1" ht="23.25">
      <c r="A2" s="62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2" customFormat="1" ht="23.25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="2" customFormat="1" ht="23.25">
      <c r="A4" s="2" t="s">
        <v>159</v>
      </c>
    </row>
    <row r="5" spans="1:13" s="2" customFormat="1" ht="23.25">
      <c r="A5" s="71" t="s">
        <v>31</v>
      </c>
      <c r="B5" s="71" t="s">
        <v>109</v>
      </c>
      <c r="C5" s="67" t="s">
        <v>110</v>
      </c>
      <c r="D5" s="73" t="s">
        <v>24</v>
      </c>
      <c r="E5" s="74"/>
      <c r="F5" s="67" t="s">
        <v>151</v>
      </c>
      <c r="G5" s="68"/>
      <c r="H5" s="67" t="s">
        <v>152</v>
      </c>
      <c r="I5" s="68"/>
      <c r="J5" s="67" t="s">
        <v>153</v>
      </c>
      <c r="K5" s="68"/>
      <c r="L5" s="67" t="s">
        <v>154</v>
      </c>
      <c r="M5" s="68"/>
    </row>
    <row r="6" spans="1:13" s="2" customFormat="1" ht="23.25">
      <c r="A6" s="72"/>
      <c r="B6" s="72"/>
      <c r="C6" s="69"/>
      <c r="D6" s="75" t="s">
        <v>150</v>
      </c>
      <c r="E6" s="76"/>
      <c r="F6" s="69"/>
      <c r="G6" s="70"/>
      <c r="H6" s="69"/>
      <c r="I6" s="70"/>
      <c r="J6" s="69"/>
      <c r="K6" s="70"/>
      <c r="L6" s="69"/>
      <c r="M6" s="70"/>
    </row>
    <row r="7" spans="1:13" ht="23.25">
      <c r="A7" s="11" t="s">
        <v>36</v>
      </c>
      <c r="B7" s="11" t="s">
        <v>155</v>
      </c>
      <c r="C7" s="11"/>
      <c r="D7" s="56">
        <v>30782</v>
      </c>
      <c r="E7" s="56" t="s">
        <v>27</v>
      </c>
      <c r="F7" s="56">
        <v>30782</v>
      </c>
      <c r="G7" s="56" t="s">
        <v>27</v>
      </c>
      <c r="H7" s="56">
        <v>30782</v>
      </c>
      <c r="I7" s="56" t="s">
        <v>27</v>
      </c>
      <c r="J7" s="58" t="s">
        <v>27</v>
      </c>
      <c r="K7" s="57" t="s">
        <v>156</v>
      </c>
      <c r="L7" s="58" t="s">
        <v>27</v>
      </c>
      <c r="M7" s="56" t="s">
        <v>27</v>
      </c>
    </row>
    <row r="8" spans="1:13" ht="23.25">
      <c r="A8" s="12" t="s">
        <v>30</v>
      </c>
      <c r="B8" s="12" t="s">
        <v>157</v>
      </c>
      <c r="C8" s="12"/>
      <c r="D8" s="23">
        <v>19520</v>
      </c>
      <c r="E8" s="23" t="s">
        <v>27</v>
      </c>
      <c r="F8" s="23">
        <v>19520</v>
      </c>
      <c r="G8" s="23" t="s">
        <v>27</v>
      </c>
      <c r="H8" s="23">
        <v>19520</v>
      </c>
      <c r="I8" s="23" t="s">
        <v>27</v>
      </c>
      <c r="J8" s="59" t="s">
        <v>27</v>
      </c>
      <c r="K8" s="23" t="s">
        <v>27</v>
      </c>
      <c r="L8" s="59" t="s">
        <v>27</v>
      </c>
      <c r="M8" s="23" t="s">
        <v>27</v>
      </c>
    </row>
    <row r="9" spans="1:13" ht="23.25">
      <c r="A9" s="12" t="s">
        <v>42</v>
      </c>
      <c r="B9" s="12" t="s">
        <v>42</v>
      </c>
      <c r="C9" s="12" t="s">
        <v>158</v>
      </c>
      <c r="D9" s="23">
        <v>283000</v>
      </c>
      <c r="E9" s="23" t="s">
        <v>27</v>
      </c>
      <c r="F9" s="23">
        <v>268000</v>
      </c>
      <c r="G9" s="23" t="s">
        <v>27</v>
      </c>
      <c r="H9" s="23">
        <v>268000</v>
      </c>
      <c r="I9" s="23" t="s">
        <v>27</v>
      </c>
      <c r="J9" s="23">
        <f>D9-H9</f>
        <v>15000</v>
      </c>
      <c r="K9" s="23" t="s">
        <v>27</v>
      </c>
      <c r="L9" s="59" t="s">
        <v>27</v>
      </c>
      <c r="M9" s="23" t="s">
        <v>27</v>
      </c>
    </row>
    <row r="10" spans="1:13" ht="23.25">
      <c r="A10" s="12" t="s">
        <v>42</v>
      </c>
      <c r="B10" s="12" t="s">
        <v>42</v>
      </c>
      <c r="C10" s="12" t="s">
        <v>158</v>
      </c>
      <c r="D10" s="23">
        <v>151000</v>
      </c>
      <c r="E10" s="23" t="s">
        <v>27</v>
      </c>
      <c r="F10" s="23">
        <v>139000</v>
      </c>
      <c r="G10" s="23" t="s">
        <v>27</v>
      </c>
      <c r="H10" s="23">
        <v>139000</v>
      </c>
      <c r="I10" s="23" t="s">
        <v>27</v>
      </c>
      <c r="J10" s="23">
        <f>D10-H10</f>
        <v>12000</v>
      </c>
      <c r="K10" s="23" t="s">
        <v>27</v>
      </c>
      <c r="L10" s="59" t="s">
        <v>27</v>
      </c>
      <c r="M10" s="23" t="s">
        <v>27</v>
      </c>
    </row>
    <row r="11" spans="1:13" ht="23.25">
      <c r="A11" s="12" t="s">
        <v>42</v>
      </c>
      <c r="B11" s="12" t="s">
        <v>42</v>
      </c>
      <c r="C11" s="12" t="s">
        <v>158</v>
      </c>
      <c r="D11" s="23">
        <v>597000</v>
      </c>
      <c r="E11" s="23" t="s">
        <v>27</v>
      </c>
      <c r="F11" s="23">
        <v>568000</v>
      </c>
      <c r="G11" s="23" t="s">
        <v>27</v>
      </c>
      <c r="H11" s="23">
        <v>568000</v>
      </c>
      <c r="I11" s="23" t="s">
        <v>27</v>
      </c>
      <c r="J11" s="23">
        <f>D11-H11</f>
        <v>29000</v>
      </c>
      <c r="K11" s="23" t="s">
        <v>27</v>
      </c>
      <c r="L11" s="59" t="s">
        <v>27</v>
      </c>
      <c r="M11" s="23" t="s">
        <v>27</v>
      </c>
    </row>
    <row r="12" spans="1:13" ht="23.25">
      <c r="A12" s="12" t="s">
        <v>42</v>
      </c>
      <c r="B12" s="12" t="s">
        <v>42</v>
      </c>
      <c r="C12" s="12" t="s">
        <v>158</v>
      </c>
      <c r="D12" s="23">
        <v>449000</v>
      </c>
      <c r="E12" s="23" t="s">
        <v>27</v>
      </c>
      <c r="F12" s="23">
        <v>428000</v>
      </c>
      <c r="G12" s="23" t="s">
        <v>27</v>
      </c>
      <c r="H12" s="23">
        <v>428000</v>
      </c>
      <c r="I12" s="23" t="s">
        <v>27</v>
      </c>
      <c r="J12" s="23">
        <f>D12-H12</f>
        <v>21000</v>
      </c>
      <c r="K12" s="23" t="s">
        <v>27</v>
      </c>
      <c r="L12" s="59" t="s">
        <v>27</v>
      </c>
      <c r="M12" s="23" t="s">
        <v>27</v>
      </c>
    </row>
    <row r="13" spans="1:13" ht="23.25">
      <c r="A13" s="12"/>
      <c r="B13" s="12"/>
      <c r="C13" s="12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3.25">
      <c r="A14" s="12"/>
      <c r="B14" s="12"/>
      <c r="C14" s="1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3.25">
      <c r="A15" s="12"/>
      <c r="B15" s="12"/>
      <c r="C15" s="12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3.25">
      <c r="A16" s="13"/>
      <c r="B16" s="13"/>
      <c r="C16" s="13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s="2" customFormat="1" ht="23.25">
      <c r="A17" s="64" t="s">
        <v>25</v>
      </c>
      <c r="B17" s="65"/>
      <c r="C17" s="66"/>
      <c r="D17" s="60">
        <f>SUM(D7:D16)</f>
        <v>1530302</v>
      </c>
      <c r="E17" s="60" t="s">
        <v>27</v>
      </c>
      <c r="F17" s="60">
        <f>SUM(F7:F16)</f>
        <v>1453302</v>
      </c>
      <c r="G17" s="60" t="s">
        <v>27</v>
      </c>
      <c r="H17" s="60">
        <f>SUM(H7:H16)</f>
        <v>1453302</v>
      </c>
      <c r="I17" s="60" t="s">
        <v>27</v>
      </c>
      <c r="J17" s="60">
        <f>SUM(J7:J16)</f>
        <v>77000</v>
      </c>
      <c r="K17" s="60" t="s">
        <v>27</v>
      </c>
      <c r="L17" s="61" t="s">
        <v>27</v>
      </c>
      <c r="M17" s="60" t="s">
        <v>27</v>
      </c>
    </row>
  </sheetData>
  <sheetProtection/>
  <mergeCells count="13">
    <mergeCell ref="A17:C17"/>
    <mergeCell ref="H5:I6"/>
    <mergeCell ref="J5:K6"/>
    <mergeCell ref="L5:M6"/>
    <mergeCell ref="A1:M1"/>
    <mergeCell ref="A2:M2"/>
    <mergeCell ref="A3:M3"/>
    <mergeCell ref="A5:A6"/>
    <mergeCell ref="B5:B6"/>
    <mergeCell ref="C5:C6"/>
    <mergeCell ref="D5:E5"/>
    <mergeCell ref="D6:E6"/>
    <mergeCell ref="F5:G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zoomScalePageLayoutView="0" workbookViewId="0" topLeftCell="A28">
      <selection activeCell="A32" sqref="A32:L32"/>
    </sheetView>
  </sheetViews>
  <sheetFormatPr defaultColWidth="9.140625" defaultRowHeight="15"/>
  <cols>
    <col min="1" max="1" width="26.421875" style="17" customWidth="1"/>
    <col min="2" max="2" width="10.7109375" style="17" customWidth="1"/>
    <col min="3" max="3" width="11.28125" style="17" customWidth="1"/>
    <col min="4" max="4" width="11.140625" style="17" customWidth="1"/>
    <col min="5" max="5" width="9.8515625" style="17" customWidth="1"/>
    <col min="6" max="6" width="9.140625" style="17" customWidth="1"/>
    <col min="7" max="7" width="9.28125" style="17" customWidth="1"/>
    <col min="8" max="8" width="9.421875" style="17" customWidth="1"/>
    <col min="9" max="9" width="9.7109375" style="17" customWidth="1"/>
    <col min="10" max="10" width="9.421875" style="17" customWidth="1"/>
    <col min="11" max="11" width="10.28125" style="17" customWidth="1"/>
    <col min="12" max="12" width="9.421875" style="17" customWidth="1"/>
    <col min="13" max="16384" width="9.00390625" style="17" customWidth="1"/>
  </cols>
  <sheetData>
    <row r="1" spans="1:12" s="14" customFormat="1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4" customFormat="1" ht="18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4" customFormat="1" ht="18">
      <c r="A3" s="78" t="s">
        <v>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4" customFormat="1" ht="18">
      <c r="A4" s="79" t="s">
        <v>31</v>
      </c>
      <c r="B4" s="79" t="s">
        <v>33</v>
      </c>
      <c r="C4" s="79" t="s">
        <v>25</v>
      </c>
      <c r="D4" s="82" t="s">
        <v>47</v>
      </c>
      <c r="E4" s="83"/>
      <c r="F4" s="83"/>
      <c r="G4" s="83"/>
      <c r="H4" s="83"/>
      <c r="I4" s="83"/>
      <c r="J4" s="83"/>
      <c r="K4" s="83"/>
      <c r="L4" s="84"/>
    </row>
    <row r="5" spans="1:12" s="14" customFormat="1" ht="18">
      <c r="A5" s="80"/>
      <c r="B5" s="80"/>
      <c r="C5" s="80"/>
      <c r="D5" s="15" t="s">
        <v>48</v>
      </c>
      <c r="E5" s="15" t="s">
        <v>50</v>
      </c>
      <c r="F5" s="15" t="s">
        <v>53</v>
      </c>
      <c r="G5" s="15" t="s">
        <v>54</v>
      </c>
      <c r="H5" s="15" t="s">
        <v>55</v>
      </c>
      <c r="I5" s="15" t="s">
        <v>57</v>
      </c>
      <c r="J5" s="15" t="s">
        <v>59</v>
      </c>
      <c r="K5" s="15" t="s">
        <v>73</v>
      </c>
      <c r="L5" s="15" t="s">
        <v>30</v>
      </c>
    </row>
    <row r="6" spans="1:12" s="14" customFormat="1" ht="18">
      <c r="A6" s="80"/>
      <c r="B6" s="80"/>
      <c r="C6" s="80"/>
      <c r="D6" s="15" t="s">
        <v>45</v>
      </c>
      <c r="E6" s="15" t="s">
        <v>51</v>
      </c>
      <c r="F6" s="15"/>
      <c r="G6" s="15"/>
      <c r="H6" s="15" t="s">
        <v>56</v>
      </c>
      <c r="I6" s="15" t="s">
        <v>58</v>
      </c>
      <c r="J6" s="15" t="s">
        <v>77</v>
      </c>
      <c r="K6" s="15" t="s">
        <v>61</v>
      </c>
      <c r="L6" s="15"/>
    </row>
    <row r="7" spans="1:12" s="14" customFormat="1" ht="18">
      <c r="A7" s="81"/>
      <c r="B7" s="81"/>
      <c r="C7" s="81"/>
      <c r="D7" s="16" t="s">
        <v>49</v>
      </c>
      <c r="E7" s="16" t="s">
        <v>52</v>
      </c>
      <c r="F7" s="16"/>
      <c r="G7" s="16"/>
      <c r="H7" s="16"/>
      <c r="I7" s="16"/>
      <c r="J7" s="16" t="s">
        <v>60</v>
      </c>
      <c r="K7" s="16" t="s">
        <v>46</v>
      </c>
      <c r="L7" s="16"/>
    </row>
    <row r="8" spans="1:12" ht="18">
      <c r="A8" s="18" t="s">
        <v>62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</row>
    <row r="9" spans="1:12" ht="18">
      <c r="A9" s="19" t="s">
        <v>78</v>
      </c>
      <c r="B9" s="26">
        <v>3773580</v>
      </c>
      <c r="C9" s="26">
        <v>8754377</v>
      </c>
      <c r="D9" s="27"/>
      <c r="E9" s="27"/>
      <c r="F9" s="27"/>
      <c r="G9" s="27"/>
      <c r="H9" s="27"/>
      <c r="I9" s="27"/>
      <c r="J9" s="27"/>
      <c r="K9" s="27"/>
      <c r="L9" s="27">
        <v>8754377</v>
      </c>
    </row>
    <row r="10" spans="1:12" ht="18">
      <c r="A10" s="19" t="s">
        <v>35</v>
      </c>
      <c r="B10" s="27">
        <v>2245800</v>
      </c>
      <c r="C10" s="26">
        <v>2044313</v>
      </c>
      <c r="D10" s="27">
        <v>2044313</v>
      </c>
      <c r="E10" s="27"/>
      <c r="F10" s="27"/>
      <c r="G10" s="27"/>
      <c r="H10" s="27"/>
      <c r="I10" s="27"/>
      <c r="J10" s="27"/>
      <c r="K10" s="27"/>
      <c r="L10" s="27"/>
    </row>
    <row r="11" spans="1:12" ht="18">
      <c r="A11" s="20" t="s">
        <v>79</v>
      </c>
      <c r="B11" s="28">
        <v>7807510</v>
      </c>
      <c r="C11" s="29">
        <v>6876418</v>
      </c>
      <c r="D11" s="28">
        <v>4203153</v>
      </c>
      <c r="E11" s="28">
        <v>339820</v>
      </c>
      <c r="F11" s="28">
        <v>665180</v>
      </c>
      <c r="G11" s="28">
        <v>365360</v>
      </c>
      <c r="H11" s="28"/>
      <c r="I11" s="28">
        <v>1302905</v>
      </c>
      <c r="J11" s="28"/>
      <c r="K11" s="28"/>
      <c r="L11" s="28"/>
    </row>
    <row r="12" spans="1:12" ht="18">
      <c r="A12" s="20" t="s">
        <v>37</v>
      </c>
      <c r="B12" s="28">
        <v>1062610</v>
      </c>
      <c r="C12" s="29">
        <v>876442.5</v>
      </c>
      <c r="D12" s="28">
        <v>595852.5</v>
      </c>
      <c r="E12" s="28">
        <v>27520</v>
      </c>
      <c r="F12" s="28">
        <v>57340</v>
      </c>
      <c r="G12" s="28">
        <v>29640</v>
      </c>
      <c r="H12" s="28"/>
      <c r="I12" s="28">
        <v>166090</v>
      </c>
      <c r="J12" s="28"/>
      <c r="K12" s="28"/>
      <c r="L12" s="28"/>
    </row>
    <row r="13" spans="1:12" ht="18">
      <c r="A13" s="20" t="s">
        <v>80</v>
      </c>
      <c r="B13" s="28">
        <v>5997000</v>
      </c>
      <c r="C13" s="29">
        <v>4282321.48</v>
      </c>
      <c r="D13" s="28">
        <v>1366997.63</v>
      </c>
      <c r="E13" s="28">
        <v>478707</v>
      </c>
      <c r="F13" s="28">
        <v>545499</v>
      </c>
      <c r="G13" s="28">
        <v>312289.17</v>
      </c>
      <c r="H13" s="28"/>
      <c r="I13" s="28">
        <v>1178225.68</v>
      </c>
      <c r="J13" s="28">
        <v>167697</v>
      </c>
      <c r="K13" s="28">
        <v>232906</v>
      </c>
      <c r="L13" s="28"/>
    </row>
    <row r="14" spans="1:12" ht="18">
      <c r="A14" s="20" t="s">
        <v>39</v>
      </c>
      <c r="B14" s="28">
        <v>2875400</v>
      </c>
      <c r="C14" s="29">
        <v>1734407.87</v>
      </c>
      <c r="D14" s="28">
        <v>371870.84</v>
      </c>
      <c r="E14" s="28">
        <v>99246.46</v>
      </c>
      <c r="F14" s="28">
        <v>809652.19</v>
      </c>
      <c r="G14" s="28">
        <v>26967</v>
      </c>
      <c r="H14" s="28"/>
      <c r="I14" s="28">
        <v>426671.38</v>
      </c>
      <c r="J14" s="28"/>
      <c r="K14" s="28"/>
      <c r="L14" s="28"/>
    </row>
    <row r="15" spans="1:12" ht="18">
      <c r="A15" s="20" t="s">
        <v>40</v>
      </c>
      <c r="B15" s="28">
        <v>445000</v>
      </c>
      <c r="C15" s="29">
        <v>323722.06</v>
      </c>
      <c r="D15" s="28">
        <v>217331.66</v>
      </c>
      <c r="E15" s="28"/>
      <c r="F15" s="28">
        <v>13381.21</v>
      </c>
      <c r="G15" s="28"/>
      <c r="H15" s="28"/>
      <c r="I15" s="28">
        <v>93009.19</v>
      </c>
      <c r="J15" s="28"/>
      <c r="K15" s="28"/>
      <c r="L15" s="28"/>
    </row>
    <row r="16" spans="1:12" ht="18">
      <c r="A16" s="20" t="s">
        <v>41</v>
      </c>
      <c r="B16" s="28">
        <v>639900</v>
      </c>
      <c r="C16" s="29">
        <v>455040</v>
      </c>
      <c r="D16" s="28">
        <v>190500</v>
      </c>
      <c r="E16" s="28">
        <v>35400</v>
      </c>
      <c r="F16" s="28">
        <v>79940</v>
      </c>
      <c r="G16" s="28">
        <v>104900</v>
      </c>
      <c r="H16" s="28"/>
      <c r="I16" s="28">
        <v>44300</v>
      </c>
      <c r="J16" s="28"/>
      <c r="K16" s="28"/>
      <c r="L16" s="28"/>
    </row>
    <row r="17" spans="1:12" ht="18">
      <c r="A17" s="20" t="s">
        <v>81</v>
      </c>
      <c r="B17" s="28">
        <v>2817300</v>
      </c>
      <c r="C17" s="29">
        <v>4659573.45</v>
      </c>
      <c r="D17" s="28"/>
      <c r="E17" s="28"/>
      <c r="F17" s="28"/>
      <c r="G17" s="28"/>
      <c r="H17" s="28"/>
      <c r="I17" s="28">
        <v>4659573.45</v>
      </c>
      <c r="J17" s="28"/>
      <c r="K17" s="28"/>
      <c r="L17" s="28"/>
    </row>
    <row r="18" spans="1:12" ht="18">
      <c r="A18" s="21" t="s">
        <v>43</v>
      </c>
      <c r="B18" s="30">
        <v>20000</v>
      </c>
      <c r="C18" s="29"/>
      <c r="D18" s="30"/>
      <c r="E18" s="30"/>
      <c r="F18" s="30"/>
      <c r="G18" s="30"/>
      <c r="H18" s="30"/>
      <c r="I18" s="30"/>
      <c r="J18" s="30"/>
      <c r="K18" s="30"/>
      <c r="L18" s="30"/>
    </row>
    <row r="19" spans="1:12" s="14" customFormat="1" ht="18">
      <c r="A19" s="21" t="s">
        <v>44</v>
      </c>
      <c r="B19" s="30">
        <v>1562000</v>
      </c>
      <c r="C19" s="29">
        <v>1475502.37</v>
      </c>
      <c r="D19" s="30"/>
      <c r="E19" s="30"/>
      <c r="F19" s="30">
        <v>1220000</v>
      </c>
      <c r="G19" s="30">
        <v>45000</v>
      </c>
      <c r="H19" s="30"/>
      <c r="I19" s="30">
        <v>44502.37</v>
      </c>
      <c r="J19" s="30"/>
      <c r="K19" s="30">
        <v>166000</v>
      </c>
      <c r="L19" s="30"/>
    </row>
    <row r="20" spans="1:12" ht="18.75" thickBot="1">
      <c r="A20" s="22" t="s">
        <v>64</v>
      </c>
      <c r="B20" s="31">
        <f>SUM(B9:B19)</f>
        <v>29246100</v>
      </c>
      <c r="C20" s="31">
        <f>SUM(C9:C19)</f>
        <v>31482117.73</v>
      </c>
      <c r="D20" s="31">
        <f aca="true" t="shared" si="0" ref="D20:L20">SUM(D9:D19)</f>
        <v>8990018.63</v>
      </c>
      <c r="E20" s="31">
        <f t="shared" si="0"/>
        <v>980693.46</v>
      </c>
      <c r="F20" s="31">
        <f t="shared" si="0"/>
        <v>3390992.4</v>
      </c>
      <c r="G20" s="31">
        <f t="shared" si="0"/>
        <v>884156.1699999999</v>
      </c>
      <c r="H20" s="31">
        <f t="shared" si="0"/>
        <v>0</v>
      </c>
      <c r="I20" s="31">
        <f t="shared" si="0"/>
        <v>7915277.069999999</v>
      </c>
      <c r="J20" s="31">
        <f t="shared" si="0"/>
        <v>167697</v>
      </c>
      <c r="K20" s="31">
        <f t="shared" si="0"/>
        <v>398906</v>
      </c>
      <c r="L20" s="31">
        <f t="shared" si="0"/>
        <v>8754377</v>
      </c>
    </row>
    <row r="21" spans="1:12" ht="18.75" thickTop="1">
      <c r="A21" s="18" t="s">
        <v>65</v>
      </c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8">
      <c r="A22" s="19" t="s">
        <v>66</v>
      </c>
      <c r="B22" s="27">
        <v>225000</v>
      </c>
      <c r="C22" s="26">
        <v>344654.86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8">
      <c r="A23" s="20" t="s">
        <v>67</v>
      </c>
      <c r="B23" s="28">
        <v>128000</v>
      </c>
      <c r="C23" s="29">
        <v>128885</v>
      </c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8">
      <c r="A24" s="20" t="s">
        <v>76</v>
      </c>
      <c r="B24" s="28">
        <v>355000</v>
      </c>
      <c r="C24" s="29">
        <v>348968.54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8">
      <c r="A25" s="20" t="s">
        <v>68</v>
      </c>
      <c r="B25" s="28">
        <v>63100</v>
      </c>
      <c r="C25" s="29">
        <v>104031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8">
      <c r="A26" s="20" t="s">
        <v>69</v>
      </c>
      <c r="B26" s="28">
        <v>1520000</v>
      </c>
      <c r="C26" s="29">
        <v>18291275.57</v>
      </c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8">
      <c r="A27" s="20" t="s">
        <v>70</v>
      </c>
      <c r="B27" s="28">
        <v>13275000</v>
      </c>
      <c r="C27" s="29">
        <v>10415515</v>
      </c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8">
      <c r="A28" s="20" t="s">
        <v>71</v>
      </c>
      <c r="B28" s="28"/>
      <c r="C28" s="29">
        <v>10299246</v>
      </c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8.75" thickBot="1">
      <c r="A29" s="22" t="s">
        <v>72</v>
      </c>
      <c r="B29" s="31">
        <f>SUM(B22:B28)</f>
        <v>15566100</v>
      </c>
      <c r="C29" s="31">
        <f>SUM(C22:C28)</f>
        <v>39932575.97</v>
      </c>
      <c r="D29" s="32"/>
      <c r="E29" s="32"/>
      <c r="F29" s="32"/>
      <c r="G29" s="32"/>
      <c r="H29" s="32"/>
      <c r="I29" s="32"/>
      <c r="J29" s="32"/>
      <c r="K29" s="32"/>
      <c r="L29" s="32"/>
    </row>
    <row r="30" spans="1:3" s="14" customFormat="1" ht="19.5" thickBot="1" thickTop="1">
      <c r="A30" s="14" t="s">
        <v>75</v>
      </c>
      <c r="C30" s="34">
        <f>C29-C20</f>
        <v>8450458.239999998</v>
      </c>
    </row>
    <row r="31" spans="1:12" s="14" customFormat="1" ht="18.75" thickTop="1">
      <c r="A31" s="77" t="s">
        <v>164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18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8">
      <c r="A33" s="77" t="s">
        <v>74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ht="18">
      <c r="A34" s="78" t="s">
        <v>34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s="14" customFormat="1" ht="18">
      <c r="A35" s="79" t="s">
        <v>31</v>
      </c>
      <c r="B35" s="79" t="s">
        <v>33</v>
      </c>
      <c r="C35" s="79" t="s">
        <v>25</v>
      </c>
      <c r="D35" s="82" t="s">
        <v>47</v>
      </c>
      <c r="E35" s="83"/>
      <c r="F35" s="83"/>
      <c r="G35" s="83"/>
      <c r="H35" s="83"/>
      <c r="I35" s="83"/>
      <c r="J35" s="83"/>
      <c r="K35" s="83"/>
      <c r="L35" s="84"/>
    </row>
    <row r="36" spans="1:12" s="14" customFormat="1" ht="18">
      <c r="A36" s="80"/>
      <c r="B36" s="80"/>
      <c r="C36" s="80"/>
      <c r="D36" s="15" t="s">
        <v>48</v>
      </c>
      <c r="E36" s="15" t="s">
        <v>50</v>
      </c>
      <c r="F36" s="15" t="s">
        <v>53</v>
      </c>
      <c r="G36" s="15" t="s">
        <v>54</v>
      </c>
      <c r="H36" s="15" t="s">
        <v>55</v>
      </c>
      <c r="I36" s="15" t="s">
        <v>57</v>
      </c>
      <c r="J36" s="15" t="s">
        <v>59</v>
      </c>
      <c r="K36" s="15" t="s">
        <v>73</v>
      </c>
      <c r="L36" s="15" t="s">
        <v>30</v>
      </c>
    </row>
    <row r="37" spans="1:12" s="14" customFormat="1" ht="18">
      <c r="A37" s="80"/>
      <c r="B37" s="80"/>
      <c r="C37" s="80"/>
      <c r="D37" s="15" t="s">
        <v>45</v>
      </c>
      <c r="E37" s="15" t="s">
        <v>51</v>
      </c>
      <c r="F37" s="15"/>
      <c r="G37" s="15"/>
      <c r="H37" s="15" t="s">
        <v>56</v>
      </c>
      <c r="I37" s="15" t="s">
        <v>58</v>
      </c>
      <c r="J37" s="15" t="s">
        <v>77</v>
      </c>
      <c r="K37" s="15" t="s">
        <v>61</v>
      </c>
      <c r="L37" s="15"/>
    </row>
    <row r="38" spans="1:12" s="14" customFormat="1" ht="18">
      <c r="A38" s="81"/>
      <c r="B38" s="81"/>
      <c r="C38" s="81"/>
      <c r="D38" s="16" t="s">
        <v>49</v>
      </c>
      <c r="E38" s="16" t="s">
        <v>52</v>
      </c>
      <c r="F38" s="16"/>
      <c r="G38" s="16"/>
      <c r="H38" s="16"/>
      <c r="I38" s="16"/>
      <c r="J38" s="16" t="s">
        <v>60</v>
      </c>
      <c r="K38" s="16" t="s">
        <v>46</v>
      </c>
      <c r="L38" s="16"/>
    </row>
    <row r="39" spans="1:12" ht="18">
      <c r="A39" s="18" t="s">
        <v>62</v>
      </c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8">
      <c r="A40" s="19" t="s">
        <v>78</v>
      </c>
      <c r="B40" s="26">
        <v>3773580</v>
      </c>
      <c r="C40" s="26">
        <v>8773897</v>
      </c>
      <c r="D40" s="27"/>
      <c r="E40" s="27"/>
      <c r="F40" s="27"/>
      <c r="G40" s="27"/>
      <c r="H40" s="27"/>
      <c r="I40" s="27"/>
      <c r="J40" s="27"/>
      <c r="K40" s="27"/>
      <c r="L40" s="27">
        <v>8773897</v>
      </c>
    </row>
    <row r="41" spans="1:12" ht="18">
      <c r="A41" s="19" t="s">
        <v>35</v>
      </c>
      <c r="B41" s="27">
        <v>2245800</v>
      </c>
      <c r="C41" s="26">
        <v>2044313</v>
      </c>
      <c r="D41" s="27">
        <v>2044313</v>
      </c>
      <c r="E41" s="27"/>
      <c r="F41" s="27"/>
      <c r="G41" s="27"/>
      <c r="H41" s="27"/>
      <c r="I41" s="27"/>
      <c r="J41" s="27"/>
      <c r="K41" s="27"/>
      <c r="L41" s="27"/>
    </row>
    <row r="42" spans="1:12" ht="18">
      <c r="A42" s="20" t="s">
        <v>79</v>
      </c>
      <c r="B42" s="28">
        <v>7807510</v>
      </c>
      <c r="C42" s="29">
        <v>6907200</v>
      </c>
      <c r="D42" s="28">
        <v>4219740</v>
      </c>
      <c r="E42" s="28">
        <v>339820</v>
      </c>
      <c r="F42" s="28">
        <v>665180</v>
      </c>
      <c r="G42" s="28">
        <v>365360</v>
      </c>
      <c r="H42" s="28"/>
      <c r="I42" s="28">
        <v>1317100</v>
      </c>
      <c r="J42" s="28"/>
      <c r="K42" s="28"/>
      <c r="L42" s="28"/>
    </row>
    <row r="43" spans="1:12" ht="18">
      <c r="A43" s="20" t="s">
        <v>37</v>
      </c>
      <c r="B43" s="28">
        <v>1062610</v>
      </c>
      <c r="C43" s="29">
        <v>876442.5</v>
      </c>
      <c r="D43" s="28">
        <v>595852.5</v>
      </c>
      <c r="E43" s="28">
        <v>27520</v>
      </c>
      <c r="F43" s="28">
        <v>57340</v>
      </c>
      <c r="G43" s="28">
        <v>29640</v>
      </c>
      <c r="H43" s="28"/>
      <c r="I43" s="28">
        <v>166090</v>
      </c>
      <c r="J43" s="28"/>
      <c r="K43" s="28"/>
      <c r="L43" s="28"/>
    </row>
    <row r="44" spans="1:12" ht="18">
      <c r="A44" s="20" t="s">
        <v>80</v>
      </c>
      <c r="B44" s="28">
        <v>5997000</v>
      </c>
      <c r="C44" s="29">
        <v>4282321.48</v>
      </c>
      <c r="D44" s="28">
        <v>1366997.63</v>
      </c>
      <c r="E44" s="28">
        <v>478707</v>
      </c>
      <c r="F44" s="28">
        <v>545499</v>
      </c>
      <c r="G44" s="28">
        <v>312289.17</v>
      </c>
      <c r="H44" s="28"/>
      <c r="I44" s="28">
        <v>1178225.68</v>
      </c>
      <c r="J44" s="28">
        <v>167697</v>
      </c>
      <c r="K44" s="28">
        <v>232906</v>
      </c>
      <c r="L44" s="28"/>
    </row>
    <row r="45" spans="1:12" ht="18">
      <c r="A45" s="20" t="s">
        <v>39</v>
      </c>
      <c r="B45" s="28">
        <v>2875400</v>
      </c>
      <c r="C45" s="29">
        <v>1734407.87</v>
      </c>
      <c r="D45" s="28">
        <v>371870.84</v>
      </c>
      <c r="E45" s="28">
        <v>99246.46</v>
      </c>
      <c r="F45" s="28">
        <v>809652.19</v>
      </c>
      <c r="G45" s="28">
        <v>26967</v>
      </c>
      <c r="H45" s="28"/>
      <c r="I45" s="28">
        <v>426671.38</v>
      </c>
      <c r="J45" s="28"/>
      <c r="K45" s="28"/>
      <c r="L45" s="28"/>
    </row>
    <row r="46" spans="1:12" ht="18">
      <c r="A46" s="20" t="s">
        <v>40</v>
      </c>
      <c r="B46" s="28">
        <v>445000</v>
      </c>
      <c r="C46" s="29">
        <v>323722.06</v>
      </c>
      <c r="D46" s="28">
        <v>217331.66</v>
      </c>
      <c r="E46" s="28"/>
      <c r="F46" s="28">
        <v>13381.21</v>
      </c>
      <c r="G46" s="28"/>
      <c r="H46" s="28"/>
      <c r="I46" s="28">
        <v>93009.19</v>
      </c>
      <c r="J46" s="28"/>
      <c r="K46" s="28"/>
      <c r="L46" s="28"/>
    </row>
    <row r="47" spans="1:12" ht="18">
      <c r="A47" s="20" t="s">
        <v>41</v>
      </c>
      <c r="B47" s="28">
        <v>639900</v>
      </c>
      <c r="C47" s="29">
        <v>455040</v>
      </c>
      <c r="D47" s="28">
        <v>190500</v>
      </c>
      <c r="E47" s="28">
        <v>35400</v>
      </c>
      <c r="F47" s="28">
        <v>79940</v>
      </c>
      <c r="G47" s="28">
        <v>104900</v>
      </c>
      <c r="H47" s="28"/>
      <c r="I47" s="28">
        <v>44300</v>
      </c>
      <c r="J47" s="28"/>
      <c r="K47" s="28"/>
      <c r="L47" s="28"/>
    </row>
    <row r="48" spans="1:12" ht="18">
      <c r="A48" s="20" t="s">
        <v>81</v>
      </c>
      <c r="B48" s="28">
        <v>2817300</v>
      </c>
      <c r="C48" s="29">
        <v>6062573.45</v>
      </c>
      <c r="D48" s="28"/>
      <c r="E48" s="28"/>
      <c r="F48" s="28"/>
      <c r="G48" s="28"/>
      <c r="H48" s="28"/>
      <c r="I48" s="28">
        <v>6062573.45</v>
      </c>
      <c r="J48" s="28"/>
      <c r="K48" s="28"/>
      <c r="L48" s="28"/>
    </row>
    <row r="49" spans="1:12" ht="18">
      <c r="A49" s="21" t="s">
        <v>43</v>
      </c>
      <c r="B49" s="30">
        <v>20000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8">
      <c r="A50" s="21" t="s">
        <v>44</v>
      </c>
      <c r="B50" s="30">
        <v>1562000</v>
      </c>
      <c r="C50" s="29">
        <v>1475502.37</v>
      </c>
      <c r="D50" s="30"/>
      <c r="E50" s="30"/>
      <c r="F50" s="30">
        <v>1220000</v>
      </c>
      <c r="G50" s="30">
        <v>45000</v>
      </c>
      <c r="H50" s="30"/>
      <c r="I50" s="30">
        <v>44502.37</v>
      </c>
      <c r="J50" s="30"/>
      <c r="K50" s="30">
        <v>166000</v>
      </c>
      <c r="L50" s="30"/>
    </row>
    <row r="51" spans="1:12" ht="18.75" thickBot="1">
      <c r="A51" s="22" t="s">
        <v>64</v>
      </c>
      <c r="B51" s="31">
        <f>SUM(B40:B50)</f>
        <v>29246100</v>
      </c>
      <c r="C51" s="31">
        <f>SUM(C40:C50)</f>
        <v>32935419.73</v>
      </c>
      <c r="D51" s="31">
        <f aca="true" t="shared" si="1" ref="D51:L51">SUM(D40:D50)</f>
        <v>9006605.63</v>
      </c>
      <c r="E51" s="31">
        <f t="shared" si="1"/>
        <v>980693.46</v>
      </c>
      <c r="F51" s="31">
        <f t="shared" si="1"/>
        <v>3390992.4</v>
      </c>
      <c r="G51" s="31">
        <f t="shared" si="1"/>
        <v>884156.1699999999</v>
      </c>
      <c r="H51" s="31">
        <f t="shared" si="1"/>
        <v>0</v>
      </c>
      <c r="I51" s="31">
        <f t="shared" si="1"/>
        <v>9332472.069999998</v>
      </c>
      <c r="J51" s="31">
        <f t="shared" si="1"/>
        <v>167697</v>
      </c>
      <c r="K51" s="31">
        <f t="shared" si="1"/>
        <v>398906</v>
      </c>
      <c r="L51" s="31">
        <f t="shared" si="1"/>
        <v>8773897</v>
      </c>
    </row>
    <row r="52" spans="1:12" ht="18.75" thickTop="1">
      <c r="A52" s="18" t="s">
        <v>65</v>
      </c>
      <c r="B52" s="25"/>
      <c r="C52" s="26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8">
      <c r="A53" s="19" t="s">
        <v>66</v>
      </c>
      <c r="B53" s="27">
        <v>225000</v>
      </c>
      <c r="C53" s="26">
        <v>344654.86</v>
      </c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8">
      <c r="A54" s="20" t="s">
        <v>67</v>
      </c>
      <c r="B54" s="28">
        <v>128000</v>
      </c>
      <c r="C54" s="29">
        <v>128885</v>
      </c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8">
      <c r="A55" s="20" t="s">
        <v>76</v>
      </c>
      <c r="B55" s="28">
        <v>355000</v>
      </c>
      <c r="C55" s="29">
        <v>348968.54</v>
      </c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8">
      <c r="A56" s="20" t="s">
        <v>68</v>
      </c>
      <c r="B56" s="28">
        <v>63100</v>
      </c>
      <c r="C56" s="29">
        <v>104031</v>
      </c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8">
      <c r="A57" s="20" t="s">
        <v>69</v>
      </c>
      <c r="B57" s="28">
        <v>1520000</v>
      </c>
      <c r="C57" s="29">
        <v>18291275.57</v>
      </c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8">
      <c r="A58" s="20" t="s">
        <v>70</v>
      </c>
      <c r="B58" s="28">
        <v>13275000</v>
      </c>
      <c r="C58" s="29">
        <v>10415515</v>
      </c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8">
      <c r="A59" s="20" t="s">
        <v>71</v>
      </c>
      <c r="B59" s="28"/>
      <c r="C59" s="29">
        <v>10299246</v>
      </c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8.75" thickBot="1">
      <c r="A60" s="22" t="s">
        <v>72</v>
      </c>
      <c r="B60" s="31">
        <f>SUM(B53:B59)</f>
        <v>15566100</v>
      </c>
      <c r="C60" s="31">
        <f>SUM(C53:C59)</f>
        <v>39932575.97</v>
      </c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9.5" thickBot="1" thickTop="1">
      <c r="A61" s="17" t="s">
        <v>75</v>
      </c>
      <c r="B61" s="14"/>
      <c r="C61" s="34">
        <f>C60-C51</f>
        <v>6997156.239999998</v>
      </c>
      <c r="D61" s="14"/>
      <c r="E61" s="33"/>
      <c r="F61" s="33"/>
      <c r="G61" s="33"/>
      <c r="H61" s="33"/>
      <c r="I61" s="33"/>
      <c r="J61" s="33"/>
      <c r="K61" s="33"/>
      <c r="L61" s="33"/>
    </row>
    <row r="62" ht="18.75" thickTop="1"/>
  </sheetData>
  <sheetProtection/>
  <mergeCells count="15">
    <mergeCell ref="A31:L31"/>
    <mergeCell ref="A1:L1"/>
    <mergeCell ref="A2:L2"/>
    <mergeCell ref="A3:L3"/>
    <mergeCell ref="A4:A7"/>
    <mergeCell ref="C4:C7"/>
    <mergeCell ref="D4:L4"/>
    <mergeCell ref="B4:B7"/>
    <mergeCell ref="A32:L32"/>
    <mergeCell ref="A33:L33"/>
    <mergeCell ref="A34:L34"/>
    <mergeCell ref="A35:A38"/>
    <mergeCell ref="B35:B38"/>
    <mergeCell ref="C35:C38"/>
    <mergeCell ref="D35:L35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zoomScalePageLayoutView="0" workbookViewId="0" topLeftCell="A4">
      <selection activeCell="J5" sqref="J5"/>
    </sheetView>
  </sheetViews>
  <sheetFormatPr defaultColWidth="9.140625" defaultRowHeight="15"/>
  <cols>
    <col min="1" max="1" width="13.140625" style="1" customWidth="1"/>
    <col min="2" max="3" width="9.00390625" style="1" customWidth="1"/>
    <col min="4" max="4" width="10.7109375" style="1" customWidth="1"/>
    <col min="5" max="5" width="14.00390625" style="5" customWidth="1"/>
    <col min="6" max="6" width="8.7109375" style="4" customWidth="1"/>
    <col min="7" max="7" width="11.57421875" style="1" customWidth="1"/>
    <col min="8" max="16384" width="9.00390625" style="1" customWidth="1"/>
  </cols>
  <sheetData>
    <row r="1" spans="1:7" ht="23.25">
      <c r="A1" s="62" t="s">
        <v>82</v>
      </c>
      <c r="B1" s="62"/>
      <c r="C1" s="62"/>
      <c r="D1" s="62"/>
      <c r="E1" s="62"/>
      <c r="F1" s="62"/>
      <c r="G1" s="62"/>
    </row>
    <row r="3" spans="1:7" ht="23.25">
      <c r="A3" s="1" t="s">
        <v>83</v>
      </c>
      <c r="B3" s="1" t="s">
        <v>91</v>
      </c>
      <c r="D3" s="1" t="s">
        <v>92</v>
      </c>
      <c r="E3" s="5">
        <v>8754377</v>
      </c>
      <c r="F3" s="4" t="s">
        <v>84</v>
      </c>
      <c r="G3" s="1" t="s">
        <v>85</v>
      </c>
    </row>
    <row r="4" spans="2:6" ht="23.25">
      <c r="B4" s="1" t="s">
        <v>86</v>
      </c>
      <c r="E4" s="5">
        <v>2989277</v>
      </c>
      <c r="F4" s="4" t="s">
        <v>84</v>
      </c>
    </row>
    <row r="5" spans="2:6" ht="23.25">
      <c r="B5" s="1" t="s">
        <v>87</v>
      </c>
      <c r="E5" s="5">
        <v>5765100</v>
      </c>
      <c r="F5" s="4" t="s">
        <v>84</v>
      </c>
    </row>
    <row r="7" spans="1:7" ht="23.25">
      <c r="A7" s="1" t="s">
        <v>90</v>
      </c>
      <c r="B7" s="1" t="s">
        <v>93</v>
      </c>
      <c r="D7" s="1" t="s">
        <v>92</v>
      </c>
      <c r="E7" s="5">
        <v>6876418</v>
      </c>
      <c r="F7" s="4" t="s">
        <v>84</v>
      </c>
      <c r="G7" s="1" t="s">
        <v>85</v>
      </c>
    </row>
    <row r="8" spans="2:6" ht="23.25">
      <c r="B8" s="1" t="s">
        <v>86</v>
      </c>
      <c r="E8" s="5">
        <v>6361378</v>
      </c>
      <c r="F8" s="4" t="s">
        <v>84</v>
      </c>
    </row>
    <row r="9" spans="2:6" ht="23.25">
      <c r="B9" s="1" t="s">
        <v>87</v>
      </c>
      <c r="E9" s="5">
        <f>407040+108000</f>
        <v>515040</v>
      </c>
      <c r="F9" s="4" t="s">
        <v>84</v>
      </c>
    </row>
    <row r="11" spans="1:7" ht="23.25">
      <c r="A11" s="1" t="s">
        <v>89</v>
      </c>
      <c r="B11" s="1" t="s">
        <v>38</v>
      </c>
      <c r="D11" s="1" t="s">
        <v>92</v>
      </c>
      <c r="E11" s="5">
        <v>4282321.48</v>
      </c>
      <c r="F11" s="4" t="s">
        <v>84</v>
      </c>
      <c r="G11" s="1" t="s">
        <v>85</v>
      </c>
    </row>
    <row r="12" spans="2:6" ht="23.25">
      <c r="B12" s="1" t="s">
        <v>86</v>
      </c>
      <c r="E12" s="5">
        <v>4133521.48</v>
      </c>
      <c r="F12" s="4" t="s">
        <v>84</v>
      </c>
    </row>
    <row r="13" spans="2:6" ht="23.25">
      <c r="B13" s="1" t="s">
        <v>87</v>
      </c>
      <c r="E13" s="5">
        <v>148800</v>
      </c>
      <c r="F13" s="4" t="s">
        <v>84</v>
      </c>
    </row>
    <row r="15" spans="1:7" ht="23.25">
      <c r="A15" s="1" t="s">
        <v>88</v>
      </c>
      <c r="B15" s="1" t="s">
        <v>42</v>
      </c>
      <c r="D15" s="1" t="s">
        <v>92</v>
      </c>
      <c r="E15" s="5">
        <v>4659573.45</v>
      </c>
      <c r="F15" s="4" t="s">
        <v>84</v>
      </c>
      <c r="G15" s="1" t="s">
        <v>85</v>
      </c>
    </row>
    <row r="16" spans="2:6" ht="23.25">
      <c r="B16" s="1" t="s">
        <v>86</v>
      </c>
      <c r="E16" s="5">
        <v>1102873.45</v>
      </c>
      <c r="F16" s="4" t="s">
        <v>84</v>
      </c>
    </row>
    <row r="17" spans="2:6" ht="23.25">
      <c r="B17" s="1" t="s">
        <v>87</v>
      </c>
      <c r="E17" s="5">
        <v>3556700</v>
      </c>
      <c r="F17" s="4" t="s">
        <v>84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2015-11-11T09:15:46Z</dcterms:modified>
  <cp:category/>
  <cp:version/>
  <cp:contentType/>
  <cp:contentStatus/>
</cp:coreProperties>
</file>